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heckCompatibility="1" defaultThemeVersion="124226"/>
  <bookViews>
    <workbookView xWindow="120" yWindow="288" windowWidth="15120" windowHeight="7836"/>
  </bookViews>
  <sheets>
    <sheet name="истприл1" sheetId="29" r:id="rId1"/>
    <sheet name="адмприл2" sheetId="72" r:id="rId2"/>
    <sheet name="адм ист3" sheetId="69" r:id="rId3"/>
    <sheet name="дох2019прил4" sheetId="73" r:id="rId4"/>
    <sheet name="функ прил5" sheetId="35" r:id="rId5"/>
    <sheet name="Ведприл6" sheetId="59" r:id="rId6"/>
    <sheet name="КЦСРприл7" sheetId="74" r:id="rId7"/>
    <sheet name="МП8" sheetId="40" r:id="rId8"/>
    <sheet name="ФФП+рег9" sheetId="65" r:id="rId9"/>
    <sheet name="сбалан10" sheetId="66" r:id="rId10"/>
    <sheet name="воин11" sheetId="14" r:id="rId11"/>
    <sheet name="заимст12" sheetId="42" r:id="rId12"/>
    <sheet name="адм ком13" sheetId="67" r:id="rId13"/>
    <sheet name="акарицид14" sheetId="68" r:id="rId14"/>
    <sheet name="МРОТ15" sheetId="43" r:id="rId15"/>
    <sheet name="пер мер ПБ16" sheetId="45" r:id="rId16"/>
    <sheet name="дорФ17" sheetId="46" r:id="rId17"/>
  </sheets>
  <externalReferences>
    <externalReference r:id="rId18"/>
    <externalReference r:id="rId19"/>
    <externalReference r:id="rId20"/>
    <externalReference r:id="rId21"/>
    <externalReference r:id="rId22"/>
    <externalReference r:id="rId23"/>
    <externalReference r:id="rId24"/>
  </externalReferences>
  <definedNames>
    <definedName name="_111_" localSheetId="1">[1]ожидаемое!#REF!</definedName>
    <definedName name="_111_" localSheetId="16">[1]ожидаемое!#REF!</definedName>
    <definedName name="_111_" localSheetId="3">[1]ожидаемое!#REF!</definedName>
    <definedName name="_111_" localSheetId="14">[1]ожидаемое!#REF!</definedName>
    <definedName name="_111_" localSheetId="15">[1]ожидаемое!#REF!</definedName>
    <definedName name="_111_">[1]ожидаемое!#REF!</definedName>
    <definedName name="_555_" localSheetId="16">#REF!</definedName>
    <definedName name="_555_" localSheetId="3">#REF!</definedName>
    <definedName name="_555_" localSheetId="14">#REF!</definedName>
    <definedName name="_555_" localSheetId="15">#REF!</definedName>
    <definedName name="_555_">#REF!</definedName>
    <definedName name="_5555_" localSheetId="2">[1]ожидаемое!#REF!</definedName>
    <definedName name="_5555_" localSheetId="3">[1]ожидаемое!#REF!</definedName>
    <definedName name="_5555_" localSheetId="11">[1]ожидаемое!#REF!</definedName>
    <definedName name="_5555_" localSheetId="7">[1]ожидаемое!#REF!</definedName>
    <definedName name="_5555_" localSheetId="14">[1]ожидаемое!#REF!</definedName>
    <definedName name="_5555_" localSheetId="15">[1]ожидаемое!#REF!</definedName>
    <definedName name="_5555_" localSheetId="4">[1]ожидаемое!#REF!</definedName>
    <definedName name="_5555_">[1]ожидаемое!#REF!</definedName>
    <definedName name="_Date_" localSheetId="2">[1]ожидаемое!#REF!</definedName>
    <definedName name="_Date_" localSheetId="12">[2]ожидаемое!#REF!</definedName>
    <definedName name="_Date_" localSheetId="10">[1]ожидаемое!#REF!</definedName>
    <definedName name="_Date_" localSheetId="16">[1]ожидаемое!#REF!</definedName>
    <definedName name="_Date_" localSheetId="3">[1]ожидаемое!#REF!</definedName>
    <definedName name="_Date_" localSheetId="11">#REF!</definedName>
    <definedName name="_Date_" localSheetId="0">[3]ожидаемое!#REF!</definedName>
    <definedName name="_Date_" localSheetId="7">[1]ожидаемое!#REF!</definedName>
    <definedName name="_Date_" localSheetId="14">[1]ожидаемое!#REF!</definedName>
    <definedName name="_Date_" localSheetId="15">[1]ожидаемое!#REF!</definedName>
    <definedName name="_Date_" localSheetId="9">[1]ожидаемое!#REF!</definedName>
    <definedName name="_Date_" localSheetId="4">[1]ожидаемое!#REF!</definedName>
    <definedName name="_Date_" localSheetId="8">[1]ожидаемое!#REF!</definedName>
    <definedName name="_Date_">[1]ожидаемое!#REF!</definedName>
    <definedName name="_HH" localSheetId="2">[1]ожидаемое!#REF!</definedName>
    <definedName name="_HH" localSheetId="3">[1]ожидаемое!#REF!</definedName>
    <definedName name="_HH" localSheetId="11">[1]ожидаемое!#REF!</definedName>
    <definedName name="_HH" localSheetId="7">[1]ожидаемое!#REF!</definedName>
    <definedName name="_HH" localSheetId="14">[1]ожидаемое!#REF!</definedName>
    <definedName name="_HH" localSheetId="15">[1]ожидаемое!#REF!</definedName>
    <definedName name="_HH" localSheetId="4">[1]ожидаемое!#REF!</definedName>
    <definedName name="_HH">[1]ожидаемое!#REF!</definedName>
    <definedName name="_NJu" localSheetId="16">[1]ожидаемое!#REF!</definedName>
    <definedName name="_NJu" localSheetId="3">[1]ожидаемое!#REF!</definedName>
    <definedName name="_NJu" localSheetId="14">[1]ожидаемое!#REF!</definedName>
    <definedName name="_NJu" localSheetId="15">[1]ожидаемое!#REF!</definedName>
    <definedName name="_NJu">[1]ожидаемое!#REF!</definedName>
    <definedName name="_Otchet" localSheetId="16">[1]ожидаемое!#REF!</definedName>
    <definedName name="_Otchet" localSheetId="14">[1]ожидаемое!#REF!</definedName>
    <definedName name="_Otchet" localSheetId="15">[1]ожидаемое!#REF!</definedName>
    <definedName name="_Otchet">[1]ожидаемое!#REF!</definedName>
    <definedName name="_Otchet_Period_Source__AT_ObjectName" localSheetId="2">[1]ожидаемое!#REF!</definedName>
    <definedName name="_Otchet_Period_Source__AT_ObjectName" localSheetId="12">[2]ожидаемое!#REF!</definedName>
    <definedName name="_Otchet_Period_Source__AT_ObjectName" localSheetId="10">[1]ожидаемое!#REF!</definedName>
    <definedName name="_Otchet_Period_Source__AT_ObjectName" localSheetId="16">[1]ожидаемое!#REF!</definedName>
    <definedName name="_Otchet_Period_Source__AT_ObjectName" localSheetId="11">#REF!</definedName>
    <definedName name="_Otchet_Period_Source__AT_ObjectName" localSheetId="0">[3]ожидаемое!#REF!</definedName>
    <definedName name="_Otchet_Period_Source__AT_ObjectName" localSheetId="7">[1]ожидаемое!#REF!</definedName>
    <definedName name="_Otchet_Period_Source__AT_ObjectName" localSheetId="14">[1]ожидаемое!#REF!</definedName>
    <definedName name="_Otchet_Period_Source__AT_ObjectName" localSheetId="15">[1]ожидаемое!#REF!</definedName>
    <definedName name="_Otchet_Period_Source__AT_ObjectName" localSheetId="9">[1]ожидаемое!#REF!</definedName>
    <definedName name="_Otchet_Period_Source__AT_ObjectName" localSheetId="4">[1]ожидаемое!#REF!</definedName>
    <definedName name="_Otchet_Period_Source__AT_ObjectName" localSheetId="8">[1]ожидаемое!#REF!</definedName>
    <definedName name="_Otchet_Period_Source__AT_ObjectName">[1]ожидаемое!#REF!</definedName>
    <definedName name="_Per_" localSheetId="2">[4]ожидаемое!#REF!</definedName>
    <definedName name="_Per_" localSheetId="1">[5]ожидаемое!#REF!</definedName>
    <definedName name="_Per_" localSheetId="16">[5]ожидаемое!#REF!</definedName>
    <definedName name="_Per_" localSheetId="3">[5]ожидаемое!#REF!</definedName>
    <definedName name="_Per_" localSheetId="11">[4]ожидаемое!#REF!</definedName>
    <definedName name="_Per_" localSheetId="0">[4]ожидаемое!#REF!</definedName>
    <definedName name="_Per_" localSheetId="7">[4]ожидаемое!#REF!</definedName>
    <definedName name="_Per_" localSheetId="14">[5]ожидаемое!#REF!</definedName>
    <definedName name="_Per_" localSheetId="15">[5]ожидаемое!#REF!</definedName>
    <definedName name="_Per_" localSheetId="4">[4]ожидаемое!#REF!</definedName>
    <definedName name="_Per_">[4]ожидаемое!#REF!</definedName>
    <definedName name="_Period_" localSheetId="2">[1]ожидаемое!#REF!</definedName>
    <definedName name="_Period_" localSheetId="12">[2]ожидаемое!#REF!</definedName>
    <definedName name="_Period_" localSheetId="10">[1]ожидаемое!#REF!</definedName>
    <definedName name="_Period_" localSheetId="16">[1]ожидаемое!#REF!</definedName>
    <definedName name="_Period_" localSheetId="11">#REF!</definedName>
    <definedName name="_Period_" localSheetId="0">[3]ожидаемое!#REF!</definedName>
    <definedName name="_Period_" localSheetId="7">[1]ожидаемое!#REF!</definedName>
    <definedName name="_Period_" localSheetId="14">[1]ожидаемое!#REF!</definedName>
    <definedName name="_Period_" localSheetId="15">[1]ожидаемое!#REF!</definedName>
    <definedName name="_Period_" localSheetId="9">[1]ожидаемое!#REF!</definedName>
    <definedName name="_Period_" localSheetId="4">[1]ожидаемое!#REF!</definedName>
    <definedName name="_Period_" localSheetId="8">[1]ожидаемое!#REF!</definedName>
    <definedName name="_Period_">[1]ожидаемое!#REF!</definedName>
    <definedName name="_xlnm._FilterDatabase" localSheetId="5" hidden="1">Ведприл6!$A$9:$I$604</definedName>
    <definedName name="_xlnm._FilterDatabase" localSheetId="3" hidden="1">дох2019прил4!$A$11:$M$175</definedName>
    <definedName name="_xlnm._FilterDatabase" localSheetId="6" hidden="1">КЦСРприл7!$A$11:$H$814</definedName>
    <definedName name="_xlnm._FilterDatabase" localSheetId="7" hidden="1">МП8!$B$7:$F$27</definedName>
    <definedName name="_xlnm._FilterDatabase" localSheetId="4" hidden="1">'функ прил5'!$A$8:$F$25</definedName>
    <definedName name="bbi1iepey541b3erm5gspvzrtk" localSheetId="2">#REF!</definedName>
    <definedName name="bbi1iepey541b3erm5gspvzrtk" localSheetId="12">#REF!</definedName>
    <definedName name="bbi1iepey541b3erm5gspvzrtk" localSheetId="1">#REF!</definedName>
    <definedName name="bbi1iepey541b3erm5gspvzrtk" localSheetId="13">#REF!</definedName>
    <definedName name="bbi1iepey541b3erm5gspvzrtk" localSheetId="16">#REF!</definedName>
    <definedName name="bbi1iepey541b3erm5gspvzrtk" localSheetId="3">#REF!</definedName>
    <definedName name="bbi1iepey541b3erm5gspvzrtk" localSheetId="11">#REF!</definedName>
    <definedName name="bbi1iepey541b3erm5gspvzrtk" localSheetId="7">#REF!</definedName>
    <definedName name="bbi1iepey541b3erm5gspvzrtk" localSheetId="14">#REF!</definedName>
    <definedName name="bbi1iepey541b3erm5gspvzrtk" localSheetId="15">#REF!</definedName>
    <definedName name="bbi1iepey541b3erm5gspvzrtk" localSheetId="9">#REF!</definedName>
    <definedName name="bbi1iepey541b3erm5gspvzrtk" localSheetId="4">#REF!</definedName>
    <definedName name="bbi1iepey541b3erm5gspvzrtk" localSheetId="8">#REF!</definedName>
    <definedName name="bbi1iepey541b3erm5gspvzrtk">#REF!</definedName>
    <definedName name="BFT_Print_Titles" localSheetId="5">Ведприл6!$9:$11</definedName>
    <definedName name="BFT_Print_Titles" localSheetId="6">КЦСРприл7!$9:$11</definedName>
    <definedName name="bold_col_number" localSheetId="2">#REF!</definedName>
    <definedName name="bold_col_number" localSheetId="12">#REF!</definedName>
    <definedName name="bold_col_number" localSheetId="1">#REF!</definedName>
    <definedName name="bold_col_number" localSheetId="13">#REF!</definedName>
    <definedName name="bold_col_number" localSheetId="10">#REF!</definedName>
    <definedName name="bold_col_number" localSheetId="16">#REF!</definedName>
    <definedName name="bold_col_number" localSheetId="3">#REF!</definedName>
    <definedName name="bold_col_number" localSheetId="11">#REF!</definedName>
    <definedName name="bold_col_number" localSheetId="0">#REF!</definedName>
    <definedName name="bold_col_number" localSheetId="7">#REF!</definedName>
    <definedName name="bold_col_number" localSheetId="14">#REF!</definedName>
    <definedName name="bold_col_number" localSheetId="15">#REF!</definedName>
    <definedName name="bold_col_number" localSheetId="9">#REF!</definedName>
    <definedName name="bold_col_number" localSheetId="4">#REF!</definedName>
    <definedName name="bold_col_number" localSheetId="8">#REF!</definedName>
    <definedName name="bold_col_number">#REF!</definedName>
    <definedName name="Colspan" localSheetId="2">#REF!</definedName>
    <definedName name="Colspan" localSheetId="12">#REF!</definedName>
    <definedName name="Colspan" localSheetId="1">#REF!</definedName>
    <definedName name="Colspan" localSheetId="13">#REF!</definedName>
    <definedName name="Colspan" localSheetId="10">#REF!</definedName>
    <definedName name="Colspan" localSheetId="16">#REF!</definedName>
    <definedName name="Colspan" localSheetId="3">#REF!</definedName>
    <definedName name="Colspan" localSheetId="11">#REF!</definedName>
    <definedName name="Colspan" localSheetId="0">#REF!</definedName>
    <definedName name="Colspan" localSheetId="7">#REF!</definedName>
    <definedName name="Colspan" localSheetId="14">#REF!</definedName>
    <definedName name="Colspan" localSheetId="15">#REF!</definedName>
    <definedName name="Colspan" localSheetId="9">#REF!</definedName>
    <definedName name="Colspan" localSheetId="4">#REF!</definedName>
    <definedName name="Colspan" localSheetId="8">#REF!</definedName>
    <definedName name="Colspan">#REF!</definedName>
    <definedName name="eaho2ejrtdbq5dbiou1fruoidk" localSheetId="2">#REF!</definedName>
    <definedName name="eaho2ejrtdbq5dbiou1fruoidk" localSheetId="12">#REF!</definedName>
    <definedName name="eaho2ejrtdbq5dbiou1fruoidk" localSheetId="1">#REF!</definedName>
    <definedName name="eaho2ejrtdbq5dbiou1fruoidk" localSheetId="13">#REF!</definedName>
    <definedName name="eaho2ejrtdbq5dbiou1fruoidk" localSheetId="16">#REF!</definedName>
    <definedName name="eaho2ejrtdbq5dbiou1fruoidk" localSheetId="3">#REF!</definedName>
    <definedName name="eaho2ejrtdbq5dbiou1fruoidk" localSheetId="11">#REF!</definedName>
    <definedName name="eaho2ejrtdbq5dbiou1fruoidk" localSheetId="7">#REF!</definedName>
    <definedName name="eaho2ejrtdbq5dbiou1fruoidk" localSheetId="14">#REF!</definedName>
    <definedName name="eaho2ejrtdbq5dbiou1fruoidk" localSheetId="15">#REF!</definedName>
    <definedName name="eaho2ejrtdbq5dbiou1fruoidk" localSheetId="9">#REF!</definedName>
    <definedName name="eaho2ejrtdbq5dbiou1fruoidk" localSheetId="4">#REF!</definedName>
    <definedName name="eaho2ejrtdbq5dbiou1fruoidk" localSheetId="8">#REF!</definedName>
    <definedName name="eaho2ejrtdbq5dbiou1fruoidk">#REF!</definedName>
    <definedName name="first_table_col" localSheetId="2">#REF!</definedName>
    <definedName name="first_table_col" localSheetId="12">#REF!</definedName>
    <definedName name="first_table_col" localSheetId="1">#REF!</definedName>
    <definedName name="first_table_col" localSheetId="13">#REF!</definedName>
    <definedName name="first_table_col" localSheetId="10">#REF!</definedName>
    <definedName name="first_table_col" localSheetId="16">#REF!</definedName>
    <definedName name="first_table_col" localSheetId="3">#REF!</definedName>
    <definedName name="first_table_col" localSheetId="11">#REF!</definedName>
    <definedName name="first_table_col" localSheetId="0">#REF!</definedName>
    <definedName name="first_table_col" localSheetId="7">#REF!</definedName>
    <definedName name="first_table_col" localSheetId="14">#REF!</definedName>
    <definedName name="first_table_col" localSheetId="15">#REF!</definedName>
    <definedName name="first_table_col" localSheetId="9">#REF!</definedName>
    <definedName name="first_table_col" localSheetId="4">#REF!</definedName>
    <definedName name="first_table_col" localSheetId="8">#REF!</definedName>
    <definedName name="first_table_col">#REF!</definedName>
    <definedName name="first_table_row1" localSheetId="2">#REF!</definedName>
    <definedName name="first_table_row1" localSheetId="12">#REF!</definedName>
    <definedName name="first_table_row1" localSheetId="1">#REF!</definedName>
    <definedName name="first_table_row1" localSheetId="13">#REF!</definedName>
    <definedName name="first_table_row1" localSheetId="10">#REF!</definedName>
    <definedName name="first_table_row1" localSheetId="16">#REF!</definedName>
    <definedName name="first_table_row1" localSheetId="3">#REF!</definedName>
    <definedName name="first_table_row1" localSheetId="11">#REF!</definedName>
    <definedName name="first_table_row1" localSheetId="0">#REF!</definedName>
    <definedName name="first_table_row1" localSheetId="7">#REF!</definedName>
    <definedName name="first_table_row1" localSheetId="14">#REF!</definedName>
    <definedName name="first_table_row1" localSheetId="15">#REF!</definedName>
    <definedName name="first_table_row1" localSheetId="9">#REF!</definedName>
    <definedName name="first_table_row1" localSheetId="4">#REF!</definedName>
    <definedName name="first_table_row1" localSheetId="8">#REF!</definedName>
    <definedName name="first_table_row1">#REF!</definedName>
    <definedName name="first_table_row2" localSheetId="2">#REF!</definedName>
    <definedName name="first_table_row2" localSheetId="12">#REF!</definedName>
    <definedName name="first_table_row2" localSheetId="1">#REF!</definedName>
    <definedName name="first_table_row2" localSheetId="13">#REF!</definedName>
    <definedName name="first_table_row2" localSheetId="10">#REF!</definedName>
    <definedName name="first_table_row2" localSheetId="16">#REF!</definedName>
    <definedName name="first_table_row2" localSheetId="3">#REF!</definedName>
    <definedName name="first_table_row2" localSheetId="11">#REF!</definedName>
    <definedName name="first_table_row2" localSheetId="0">#REF!</definedName>
    <definedName name="first_table_row2" localSheetId="7">#REF!</definedName>
    <definedName name="first_table_row2" localSheetId="14">#REF!</definedName>
    <definedName name="first_table_row2" localSheetId="15">#REF!</definedName>
    <definedName name="first_table_row2" localSheetId="9">#REF!</definedName>
    <definedName name="first_table_row2" localSheetId="4">#REF!</definedName>
    <definedName name="first_table_row2" localSheetId="8">#REF!</definedName>
    <definedName name="first_table_row2">#REF!</definedName>
    <definedName name="frupzostrx2engzlq5coj1izgc" localSheetId="2">#REF!</definedName>
    <definedName name="frupzostrx2engzlq5coj1izgc" localSheetId="12">#REF!</definedName>
    <definedName name="frupzostrx2engzlq5coj1izgc" localSheetId="1">#REF!</definedName>
    <definedName name="frupzostrx2engzlq5coj1izgc" localSheetId="13">#REF!</definedName>
    <definedName name="frupzostrx2engzlq5coj1izgc" localSheetId="16">#REF!</definedName>
    <definedName name="frupzostrx2engzlq5coj1izgc" localSheetId="3">#REF!</definedName>
    <definedName name="frupzostrx2engzlq5coj1izgc" localSheetId="11">#REF!</definedName>
    <definedName name="frupzostrx2engzlq5coj1izgc" localSheetId="7">#REF!</definedName>
    <definedName name="frupzostrx2engzlq5coj1izgc" localSheetId="14">#REF!</definedName>
    <definedName name="frupzostrx2engzlq5coj1izgc" localSheetId="15">#REF!</definedName>
    <definedName name="frupzostrx2engzlq5coj1izgc" localSheetId="9">#REF!</definedName>
    <definedName name="frupzostrx2engzlq5coj1izgc" localSheetId="4">#REF!</definedName>
    <definedName name="frupzostrx2engzlq5coj1izgc" localSheetId="8">#REF!</definedName>
    <definedName name="frupzostrx2engzlq5coj1izgc">#REF!</definedName>
    <definedName name="gyfg" localSheetId="2">#REF!</definedName>
    <definedName name="gyfg" localSheetId="12">#REF!</definedName>
    <definedName name="gyfg" localSheetId="1">#REF!</definedName>
    <definedName name="gyfg" localSheetId="13">#REF!</definedName>
    <definedName name="gyfg" localSheetId="10">#REF!</definedName>
    <definedName name="gyfg" localSheetId="16">#REF!</definedName>
    <definedName name="gyfg" localSheetId="3">#REF!</definedName>
    <definedName name="gyfg" localSheetId="11">#REF!</definedName>
    <definedName name="gyfg" localSheetId="0">#REF!</definedName>
    <definedName name="gyfg" localSheetId="7">#REF!</definedName>
    <definedName name="gyfg" localSheetId="14">#REF!</definedName>
    <definedName name="gyfg" localSheetId="15">#REF!</definedName>
    <definedName name="gyfg" localSheetId="9">#REF!</definedName>
    <definedName name="gyfg" localSheetId="4">#REF!</definedName>
    <definedName name="gyfg" localSheetId="8">#REF!</definedName>
    <definedName name="gyfg">#REF!</definedName>
    <definedName name="hxw0shfsad1bl0w3rcqndiwdqc" localSheetId="2">#REF!</definedName>
    <definedName name="hxw0shfsad1bl0w3rcqndiwdqc" localSheetId="12">#REF!</definedName>
    <definedName name="hxw0shfsad1bl0w3rcqndiwdqc" localSheetId="1">#REF!</definedName>
    <definedName name="hxw0shfsad1bl0w3rcqndiwdqc" localSheetId="13">#REF!</definedName>
    <definedName name="hxw0shfsad1bl0w3rcqndiwdqc" localSheetId="16">#REF!</definedName>
    <definedName name="hxw0shfsad1bl0w3rcqndiwdqc" localSheetId="3">#REF!</definedName>
    <definedName name="hxw0shfsad1bl0w3rcqndiwdqc" localSheetId="11">#REF!</definedName>
    <definedName name="hxw0shfsad1bl0w3rcqndiwdqc" localSheetId="7">#REF!</definedName>
    <definedName name="hxw0shfsad1bl0w3rcqndiwdqc" localSheetId="14">#REF!</definedName>
    <definedName name="hxw0shfsad1bl0w3rcqndiwdqc" localSheetId="15">#REF!</definedName>
    <definedName name="hxw0shfsad1bl0w3rcqndiwdqc" localSheetId="9">#REF!</definedName>
    <definedName name="hxw0shfsad1bl0w3rcqndiwdqc" localSheetId="4">#REF!</definedName>
    <definedName name="hxw0shfsad1bl0w3rcqndiwdqc" localSheetId="8">#REF!</definedName>
    <definedName name="hxw0shfsad1bl0w3rcqndiwdqc">#REF!</definedName>
    <definedName name="idhebtridp4g55tiidmllpbcck" localSheetId="2">#REF!</definedName>
    <definedName name="idhebtridp4g55tiidmllpbcck" localSheetId="12">#REF!</definedName>
    <definedName name="idhebtridp4g55tiidmllpbcck" localSheetId="1">#REF!</definedName>
    <definedName name="idhebtridp4g55tiidmllpbcck" localSheetId="13">#REF!</definedName>
    <definedName name="idhebtridp4g55tiidmllpbcck" localSheetId="16">#REF!</definedName>
    <definedName name="idhebtridp4g55tiidmllpbcck" localSheetId="3">#REF!</definedName>
    <definedName name="idhebtridp4g55tiidmllpbcck" localSheetId="11">#REF!</definedName>
    <definedName name="idhebtridp4g55tiidmllpbcck" localSheetId="7">#REF!</definedName>
    <definedName name="idhebtridp4g55tiidmllpbcck" localSheetId="14">#REF!</definedName>
    <definedName name="idhebtridp4g55tiidmllpbcck" localSheetId="15">#REF!</definedName>
    <definedName name="idhebtridp4g55tiidmllpbcck" localSheetId="9">#REF!</definedName>
    <definedName name="idhebtridp4g55tiidmllpbcck" localSheetId="4">#REF!</definedName>
    <definedName name="idhebtridp4g55tiidmllpbcck" localSheetId="8">#REF!</definedName>
    <definedName name="idhebtridp4g55tiidmllpbcck">#REF!</definedName>
    <definedName name="ilgrxtqehl5ojfb14epb1v0vpk" localSheetId="2">#REF!</definedName>
    <definedName name="ilgrxtqehl5ojfb14epb1v0vpk" localSheetId="12">#REF!</definedName>
    <definedName name="ilgrxtqehl5ojfb14epb1v0vpk" localSheetId="1">#REF!</definedName>
    <definedName name="ilgrxtqehl5ojfb14epb1v0vpk" localSheetId="13">#REF!</definedName>
    <definedName name="ilgrxtqehl5ojfb14epb1v0vpk" localSheetId="16">#REF!</definedName>
    <definedName name="ilgrxtqehl5ojfb14epb1v0vpk" localSheetId="3">#REF!</definedName>
    <definedName name="ilgrxtqehl5ojfb14epb1v0vpk" localSheetId="11">#REF!</definedName>
    <definedName name="ilgrxtqehl5ojfb14epb1v0vpk" localSheetId="7">#REF!</definedName>
    <definedName name="ilgrxtqehl5ojfb14epb1v0vpk" localSheetId="14">#REF!</definedName>
    <definedName name="ilgrxtqehl5ojfb14epb1v0vpk" localSheetId="15">#REF!</definedName>
    <definedName name="ilgrxtqehl5ojfb14epb1v0vpk" localSheetId="9">#REF!</definedName>
    <definedName name="ilgrxtqehl5ojfb14epb1v0vpk" localSheetId="4">#REF!</definedName>
    <definedName name="ilgrxtqehl5ojfb14epb1v0vpk" localSheetId="8">#REF!</definedName>
    <definedName name="ilgrxtqehl5ojfb14epb1v0vpk">#REF!</definedName>
    <definedName name="iukfigxpatbnff5s3qskal4gtw" localSheetId="2">#REF!</definedName>
    <definedName name="iukfigxpatbnff5s3qskal4gtw" localSheetId="12">#REF!</definedName>
    <definedName name="iukfigxpatbnff5s3qskal4gtw" localSheetId="1">#REF!</definedName>
    <definedName name="iukfigxpatbnff5s3qskal4gtw" localSheetId="13">#REF!</definedName>
    <definedName name="iukfigxpatbnff5s3qskal4gtw" localSheetId="16">#REF!</definedName>
    <definedName name="iukfigxpatbnff5s3qskal4gtw" localSheetId="3">#REF!</definedName>
    <definedName name="iukfigxpatbnff5s3qskal4gtw" localSheetId="11">#REF!</definedName>
    <definedName name="iukfigxpatbnff5s3qskal4gtw" localSheetId="7">#REF!</definedName>
    <definedName name="iukfigxpatbnff5s3qskal4gtw" localSheetId="14">#REF!</definedName>
    <definedName name="iukfigxpatbnff5s3qskal4gtw" localSheetId="15">#REF!</definedName>
    <definedName name="iukfigxpatbnff5s3qskal4gtw" localSheetId="9">#REF!</definedName>
    <definedName name="iukfigxpatbnff5s3qskal4gtw" localSheetId="4">#REF!</definedName>
    <definedName name="iukfigxpatbnff5s3qskal4gtw" localSheetId="8">#REF!</definedName>
    <definedName name="iukfigxpatbnff5s3qskal4gtw">#REF!</definedName>
    <definedName name="jbdrlm0jnl44bjyvb5parwosvs" localSheetId="2">#REF!</definedName>
    <definedName name="jbdrlm0jnl44bjyvb5parwosvs" localSheetId="12">#REF!</definedName>
    <definedName name="jbdrlm0jnl44bjyvb5parwosvs" localSheetId="1">#REF!</definedName>
    <definedName name="jbdrlm0jnl44bjyvb5parwosvs" localSheetId="13">#REF!</definedName>
    <definedName name="jbdrlm0jnl44bjyvb5parwosvs" localSheetId="16">#REF!</definedName>
    <definedName name="jbdrlm0jnl44bjyvb5parwosvs" localSheetId="3">#REF!</definedName>
    <definedName name="jbdrlm0jnl44bjyvb5parwosvs" localSheetId="11">#REF!</definedName>
    <definedName name="jbdrlm0jnl44bjyvb5parwosvs" localSheetId="7">#REF!</definedName>
    <definedName name="jbdrlm0jnl44bjyvb5parwosvs" localSheetId="14">#REF!</definedName>
    <definedName name="jbdrlm0jnl44bjyvb5parwosvs" localSheetId="15">#REF!</definedName>
    <definedName name="jbdrlm0jnl44bjyvb5parwosvs" localSheetId="9">#REF!</definedName>
    <definedName name="jbdrlm0jnl44bjyvb5parwosvs" localSheetId="4">#REF!</definedName>
    <definedName name="jbdrlm0jnl44bjyvb5parwosvs" localSheetId="8">#REF!</definedName>
    <definedName name="jbdrlm0jnl44bjyvb5parwosvs">#REF!</definedName>
    <definedName name="jmacmxvbgdblzh0tvh4m0gadvc" localSheetId="2">#REF!</definedName>
    <definedName name="jmacmxvbgdblzh0tvh4m0gadvc" localSheetId="12">#REF!</definedName>
    <definedName name="jmacmxvbgdblzh0tvh4m0gadvc" localSheetId="1">#REF!</definedName>
    <definedName name="jmacmxvbgdblzh0tvh4m0gadvc" localSheetId="13">#REF!</definedName>
    <definedName name="jmacmxvbgdblzh0tvh4m0gadvc" localSheetId="16">#REF!</definedName>
    <definedName name="jmacmxvbgdblzh0tvh4m0gadvc" localSheetId="3">#REF!</definedName>
    <definedName name="jmacmxvbgdblzh0tvh4m0gadvc" localSheetId="11">#REF!</definedName>
    <definedName name="jmacmxvbgdblzh0tvh4m0gadvc" localSheetId="7">#REF!</definedName>
    <definedName name="jmacmxvbgdblzh0tvh4m0gadvc" localSheetId="14">#REF!</definedName>
    <definedName name="jmacmxvbgdblzh0tvh4m0gadvc" localSheetId="15">#REF!</definedName>
    <definedName name="jmacmxvbgdblzh0tvh4m0gadvc" localSheetId="9">#REF!</definedName>
    <definedName name="jmacmxvbgdblzh0tvh4m0gadvc" localSheetId="4">#REF!</definedName>
    <definedName name="jmacmxvbgdblzh0tvh4m0gadvc" localSheetId="8">#REF!</definedName>
    <definedName name="jmacmxvbgdblzh0tvh4m0gadvc">#REF!</definedName>
    <definedName name="LAST_CELL" localSheetId="5">Ведприл6!#REF!</definedName>
    <definedName name="LAST_CELL" localSheetId="6">КЦСРприл7!$I$814</definedName>
    <definedName name="lens0r1dzt0ivfvdjvc15ibd1c" localSheetId="2">#REF!</definedName>
    <definedName name="lens0r1dzt0ivfvdjvc15ibd1c" localSheetId="12">#REF!</definedName>
    <definedName name="lens0r1dzt0ivfvdjvc15ibd1c" localSheetId="1">#REF!</definedName>
    <definedName name="lens0r1dzt0ivfvdjvc15ibd1c" localSheetId="13">#REF!</definedName>
    <definedName name="lens0r1dzt0ivfvdjvc15ibd1c" localSheetId="16">#REF!</definedName>
    <definedName name="lens0r1dzt0ivfvdjvc15ibd1c" localSheetId="3">#REF!</definedName>
    <definedName name="lens0r1dzt0ivfvdjvc15ibd1c" localSheetId="11">#REF!</definedName>
    <definedName name="lens0r1dzt0ivfvdjvc15ibd1c" localSheetId="7">#REF!</definedName>
    <definedName name="lens0r1dzt0ivfvdjvc15ibd1c" localSheetId="14">#REF!</definedName>
    <definedName name="lens0r1dzt0ivfvdjvc15ibd1c" localSheetId="15">#REF!</definedName>
    <definedName name="lens0r1dzt0ivfvdjvc15ibd1c" localSheetId="9">#REF!</definedName>
    <definedName name="lens0r1dzt0ivfvdjvc15ibd1c" localSheetId="4">#REF!</definedName>
    <definedName name="lens0r1dzt0ivfvdjvc15ibd1c" localSheetId="8">#REF!</definedName>
    <definedName name="lens0r1dzt0ivfvdjvc15ibd1c">#REF!</definedName>
    <definedName name="lzvlrjqro14zjenw2ueuj40zww" localSheetId="2">#REF!</definedName>
    <definedName name="lzvlrjqro14zjenw2ueuj40zww" localSheetId="12">#REF!</definedName>
    <definedName name="lzvlrjqro14zjenw2ueuj40zww" localSheetId="1">#REF!</definedName>
    <definedName name="lzvlrjqro14zjenw2ueuj40zww" localSheetId="13">#REF!</definedName>
    <definedName name="lzvlrjqro14zjenw2ueuj40zww" localSheetId="16">#REF!</definedName>
    <definedName name="lzvlrjqro14zjenw2ueuj40zww" localSheetId="3">#REF!</definedName>
    <definedName name="lzvlrjqro14zjenw2ueuj40zww" localSheetId="11">#REF!</definedName>
    <definedName name="lzvlrjqro14zjenw2ueuj40zww" localSheetId="7">#REF!</definedName>
    <definedName name="lzvlrjqro14zjenw2ueuj40zww" localSheetId="14">#REF!</definedName>
    <definedName name="lzvlrjqro14zjenw2ueuj40zww" localSheetId="15">#REF!</definedName>
    <definedName name="lzvlrjqro14zjenw2ueuj40zww" localSheetId="9">#REF!</definedName>
    <definedName name="lzvlrjqro14zjenw2ueuj40zww" localSheetId="4">#REF!</definedName>
    <definedName name="lzvlrjqro14zjenw2ueuj40zww" localSheetId="8">#REF!</definedName>
    <definedName name="lzvlrjqro14zjenw2ueuj40zww">#REF!</definedName>
    <definedName name="max_col_razn" localSheetId="2">#REF!</definedName>
    <definedName name="max_col_razn" localSheetId="12">#REF!</definedName>
    <definedName name="max_col_razn" localSheetId="1">#REF!</definedName>
    <definedName name="max_col_razn" localSheetId="13">#REF!</definedName>
    <definedName name="max_col_razn" localSheetId="10">#REF!</definedName>
    <definedName name="max_col_razn" localSheetId="16">#REF!</definedName>
    <definedName name="max_col_razn" localSheetId="3">#REF!</definedName>
    <definedName name="max_col_razn" localSheetId="11">#REF!</definedName>
    <definedName name="max_col_razn" localSheetId="0">#REF!</definedName>
    <definedName name="max_col_razn" localSheetId="7">#REF!</definedName>
    <definedName name="max_col_razn" localSheetId="14">#REF!</definedName>
    <definedName name="max_col_razn" localSheetId="15">#REF!</definedName>
    <definedName name="max_col_razn" localSheetId="9">#REF!</definedName>
    <definedName name="max_col_razn" localSheetId="4">#REF!</definedName>
    <definedName name="max_col_razn" localSheetId="8">#REF!</definedName>
    <definedName name="max_col_razn">#REF!</definedName>
    <definedName name="miceqmminp2t5fkvq3dcp5azms" localSheetId="2">#REF!</definedName>
    <definedName name="miceqmminp2t5fkvq3dcp5azms" localSheetId="12">#REF!</definedName>
    <definedName name="miceqmminp2t5fkvq3dcp5azms" localSheetId="1">#REF!</definedName>
    <definedName name="miceqmminp2t5fkvq3dcp5azms" localSheetId="13">#REF!</definedName>
    <definedName name="miceqmminp2t5fkvq3dcp5azms" localSheetId="16">#REF!</definedName>
    <definedName name="miceqmminp2t5fkvq3dcp5azms" localSheetId="3">#REF!</definedName>
    <definedName name="miceqmminp2t5fkvq3dcp5azms" localSheetId="11">#REF!</definedName>
    <definedName name="miceqmminp2t5fkvq3dcp5azms" localSheetId="7">#REF!</definedName>
    <definedName name="miceqmminp2t5fkvq3dcp5azms" localSheetId="14">#REF!</definedName>
    <definedName name="miceqmminp2t5fkvq3dcp5azms" localSheetId="15">#REF!</definedName>
    <definedName name="miceqmminp2t5fkvq3dcp5azms" localSheetId="9">#REF!</definedName>
    <definedName name="miceqmminp2t5fkvq3dcp5azms" localSheetId="4">#REF!</definedName>
    <definedName name="miceqmminp2t5fkvq3dcp5azms" localSheetId="8">#REF!</definedName>
    <definedName name="miceqmminp2t5fkvq3dcp5azms">#REF!</definedName>
    <definedName name="muebv3fbrh0nbhfkcvkdiuichg" localSheetId="2">#REF!</definedName>
    <definedName name="muebv3fbrh0nbhfkcvkdiuichg" localSheetId="12">#REF!</definedName>
    <definedName name="muebv3fbrh0nbhfkcvkdiuichg" localSheetId="1">#REF!</definedName>
    <definedName name="muebv3fbrh0nbhfkcvkdiuichg" localSheetId="13">#REF!</definedName>
    <definedName name="muebv3fbrh0nbhfkcvkdiuichg" localSheetId="16">#REF!</definedName>
    <definedName name="muebv3fbrh0nbhfkcvkdiuichg" localSheetId="3">#REF!</definedName>
    <definedName name="muebv3fbrh0nbhfkcvkdiuichg" localSheetId="11">#REF!</definedName>
    <definedName name="muebv3fbrh0nbhfkcvkdiuichg" localSheetId="7">#REF!</definedName>
    <definedName name="muebv3fbrh0nbhfkcvkdiuichg" localSheetId="14">#REF!</definedName>
    <definedName name="muebv3fbrh0nbhfkcvkdiuichg" localSheetId="15">#REF!</definedName>
    <definedName name="muebv3fbrh0nbhfkcvkdiuichg" localSheetId="9">#REF!</definedName>
    <definedName name="muebv3fbrh0nbhfkcvkdiuichg" localSheetId="4">#REF!</definedName>
    <definedName name="muebv3fbrh0nbhfkcvkdiuichg" localSheetId="8">#REF!</definedName>
    <definedName name="muebv3fbrh0nbhfkcvkdiuichg">#REF!</definedName>
    <definedName name="nc" localSheetId="2">#REF!</definedName>
    <definedName name="nc" localSheetId="12">#REF!</definedName>
    <definedName name="nc" localSheetId="1">#REF!</definedName>
    <definedName name="nc" localSheetId="13">#REF!</definedName>
    <definedName name="nc" localSheetId="10">#REF!</definedName>
    <definedName name="nc" localSheetId="16">#REF!</definedName>
    <definedName name="nc" localSheetId="3">#REF!</definedName>
    <definedName name="nc" localSheetId="11">#REF!</definedName>
    <definedName name="nc" localSheetId="0">#REF!</definedName>
    <definedName name="nc" localSheetId="7">#REF!</definedName>
    <definedName name="nc" localSheetId="14">#REF!</definedName>
    <definedName name="nc" localSheetId="15">#REF!</definedName>
    <definedName name="nc" localSheetId="9">#REF!</definedName>
    <definedName name="nc" localSheetId="4">#REF!</definedName>
    <definedName name="nc" localSheetId="8">#REF!</definedName>
    <definedName name="nc">#REF!</definedName>
    <definedName name="need_bold_rows" localSheetId="2">#REF!</definedName>
    <definedName name="need_bold_rows" localSheetId="12">#REF!</definedName>
    <definedName name="need_bold_rows" localSheetId="1">#REF!</definedName>
    <definedName name="need_bold_rows" localSheetId="13">#REF!</definedName>
    <definedName name="need_bold_rows" localSheetId="10">#REF!</definedName>
    <definedName name="need_bold_rows" localSheetId="16">#REF!</definedName>
    <definedName name="need_bold_rows" localSheetId="3">#REF!</definedName>
    <definedName name="need_bold_rows" localSheetId="11">#REF!</definedName>
    <definedName name="need_bold_rows" localSheetId="0">#REF!</definedName>
    <definedName name="need_bold_rows" localSheetId="7">#REF!</definedName>
    <definedName name="need_bold_rows" localSheetId="14">#REF!</definedName>
    <definedName name="need_bold_rows" localSheetId="15">#REF!</definedName>
    <definedName name="need_bold_rows" localSheetId="9">#REF!</definedName>
    <definedName name="need_bold_rows" localSheetId="4">#REF!</definedName>
    <definedName name="need_bold_rows" localSheetId="8">#REF!</definedName>
    <definedName name="need_bold_rows">#REF!</definedName>
    <definedName name="need_build_down" localSheetId="2">#REF!</definedName>
    <definedName name="need_build_down" localSheetId="12">#REF!</definedName>
    <definedName name="need_build_down" localSheetId="1">#REF!</definedName>
    <definedName name="need_build_down" localSheetId="13">#REF!</definedName>
    <definedName name="need_build_down" localSheetId="10">#REF!</definedName>
    <definedName name="need_build_down" localSheetId="16">#REF!</definedName>
    <definedName name="need_build_down" localSheetId="3">#REF!</definedName>
    <definedName name="need_build_down" localSheetId="11">#REF!</definedName>
    <definedName name="need_build_down" localSheetId="0">#REF!</definedName>
    <definedName name="need_build_down" localSheetId="7">#REF!</definedName>
    <definedName name="need_build_down" localSheetId="14">#REF!</definedName>
    <definedName name="need_build_down" localSheetId="15">#REF!</definedName>
    <definedName name="need_build_down" localSheetId="9">#REF!</definedName>
    <definedName name="need_build_down" localSheetId="4">#REF!</definedName>
    <definedName name="need_build_down" localSheetId="8">#REF!</definedName>
    <definedName name="need_build_down">#REF!</definedName>
    <definedName name="need_control_sum" localSheetId="2">#REF!</definedName>
    <definedName name="need_control_sum" localSheetId="12">#REF!</definedName>
    <definedName name="need_control_sum" localSheetId="1">#REF!</definedName>
    <definedName name="need_control_sum" localSheetId="13">#REF!</definedName>
    <definedName name="need_control_sum" localSheetId="10">#REF!</definedName>
    <definedName name="need_control_sum" localSheetId="16">#REF!</definedName>
    <definedName name="need_control_sum" localSheetId="3">#REF!</definedName>
    <definedName name="need_control_sum" localSheetId="11">#REF!</definedName>
    <definedName name="need_control_sum" localSheetId="0">#REF!</definedName>
    <definedName name="need_control_sum" localSheetId="7">#REF!</definedName>
    <definedName name="need_control_sum" localSheetId="14">#REF!</definedName>
    <definedName name="need_control_sum" localSheetId="15">#REF!</definedName>
    <definedName name="need_control_sum" localSheetId="9">#REF!</definedName>
    <definedName name="need_control_sum" localSheetId="4">#REF!</definedName>
    <definedName name="need_control_sum" localSheetId="8">#REF!</definedName>
    <definedName name="need_control_sum">#REF!</definedName>
    <definedName name="oishsvraxpbc3jz3kk3m5zcwm0" localSheetId="2">#REF!</definedName>
    <definedName name="oishsvraxpbc3jz3kk3m5zcwm0" localSheetId="12">#REF!</definedName>
    <definedName name="oishsvraxpbc3jz3kk3m5zcwm0" localSheetId="1">#REF!</definedName>
    <definedName name="oishsvraxpbc3jz3kk3m5zcwm0" localSheetId="13">#REF!</definedName>
    <definedName name="oishsvraxpbc3jz3kk3m5zcwm0" localSheetId="16">#REF!</definedName>
    <definedName name="oishsvraxpbc3jz3kk3m5zcwm0" localSheetId="3">#REF!</definedName>
    <definedName name="oishsvraxpbc3jz3kk3m5zcwm0" localSheetId="11">#REF!</definedName>
    <definedName name="oishsvraxpbc3jz3kk3m5zcwm0" localSheetId="7">#REF!</definedName>
    <definedName name="oishsvraxpbc3jz3kk3m5zcwm0" localSheetId="14">#REF!</definedName>
    <definedName name="oishsvraxpbc3jz3kk3m5zcwm0" localSheetId="15">#REF!</definedName>
    <definedName name="oishsvraxpbc3jz3kk3m5zcwm0" localSheetId="9">#REF!</definedName>
    <definedName name="oishsvraxpbc3jz3kk3m5zcwm0" localSheetId="4">#REF!</definedName>
    <definedName name="oishsvraxpbc3jz3kk3m5zcwm0" localSheetId="8">#REF!</definedName>
    <definedName name="oishsvraxpbc3jz3kk3m5zcwm0">#REF!</definedName>
    <definedName name="page_to_sheet_br" localSheetId="2">#REF!</definedName>
    <definedName name="page_to_sheet_br" localSheetId="12">#REF!</definedName>
    <definedName name="page_to_sheet_br" localSheetId="1">#REF!</definedName>
    <definedName name="page_to_sheet_br" localSheetId="13">#REF!</definedName>
    <definedName name="page_to_sheet_br" localSheetId="10">#REF!</definedName>
    <definedName name="page_to_sheet_br" localSheetId="16">#REF!</definedName>
    <definedName name="page_to_sheet_br" localSheetId="3">#REF!</definedName>
    <definedName name="page_to_sheet_br" localSheetId="11">#REF!</definedName>
    <definedName name="page_to_sheet_br" localSheetId="0">#REF!</definedName>
    <definedName name="page_to_sheet_br" localSheetId="7">#REF!</definedName>
    <definedName name="page_to_sheet_br" localSheetId="14">#REF!</definedName>
    <definedName name="page_to_sheet_br" localSheetId="15">#REF!</definedName>
    <definedName name="page_to_sheet_br" localSheetId="9">#REF!</definedName>
    <definedName name="page_to_sheet_br" localSheetId="4">#REF!</definedName>
    <definedName name="page_to_sheet_br" localSheetId="8">#REF!</definedName>
    <definedName name="page_to_sheet_br">#REF!</definedName>
    <definedName name="pf4ktio2ct2wb5lic4d0ij22zg" localSheetId="2">#REF!</definedName>
    <definedName name="pf4ktio2ct2wb5lic4d0ij22zg" localSheetId="12">#REF!</definedName>
    <definedName name="pf4ktio2ct2wb5lic4d0ij22zg" localSheetId="1">#REF!</definedName>
    <definedName name="pf4ktio2ct2wb5lic4d0ij22zg" localSheetId="13">#REF!</definedName>
    <definedName name="pf4ktio2ct2wb5lic4d0ij22zg" localSheetId="16">#REF!</definedName>
    <definedName name="pf4ktio2ct2wb5lic4d0ij22zg" localSheetId="3">#REF!</definedName>
    <definedName name="pf4ktio2ct2wb5lic4d0ij22zg" localSheetId="11">#REF!</definedName>
    <definedName name="pf4ktio2ct2wb5lic4d0ij22zg" localSheetId="7">#REF!</definedName>
    <definedName name="pf4ktio2ct2wb5lic4d0ij22zg" localSheetId="14">#REF!</definedName>
    <definedName name="pf4ktio2ct2wb5lic4d0ij22zg" localSheetId="15">#REF!</definedName>
    <definedName name="pf4ktio2ct2wb5lic4d0ij22zg" localSheetId="9">#REF!</definedName>
    <definedName name="pf4ktio2ct2wb5lic4d0ij22zg" localSheetId="4">#REF!</definedName>
    <definedName name="pf4ktio2ct2wb5lic4d0ij22zg" localSheetId="8">#REF!</definedName>
    <definedName name="pf4ktio2ct2wb5lic4d0ij22zg">#REF!</definedName>
    <definedName name="qhgcjeqs4xbh5af0b0knrgslds" localSheetId="2">#REF!</definedName>
    <definedName name="qhgcjeqs4xbh5af0b0knrgslds" localSheetId="12">#REF!</definedName>
    <definedName name="qhgcjeqs4xbh5af0b0knrgslds" localSheetId="1">#REF!</definedName>
    <definedName name="qhgcjeqs4xbh5af0b0knrgslds" localSheetId="13">#REF!</definedName>
    <definedName name="qhgcjeqs4xbh5af0b0knrgslds" localSheetId="16">#REF!</definedName>
    <definedName name="qhgcjeqs4xbh5af0b0knrgslds" localSheetId="3">#REF!</definedName>
    <definedName name="qhgcjeqs4xbh5af0b0knrgslds" localSheetId="11">#REF!</definedName>
    <definedName name="qhgcjeqs4xbh5af0b0knrgslds" localSheetId="7">#REF!</definedName>
    <definedName name="qhgcjeqs4xbh5af0b0knrgslds" localSheetId="14">#REF!</definedName>
    <definedName name="qhgcjeqs4xbh5af0b0knrgslds" localSheetId="15">#REF!</definedName>
    <definedName name="qhgcjeqs4xbh5af0b0knrgslds" localSheetId="9">#REF!</definedName>
    <definedName name="qhgcjeqs4xbh5af0b0knrgslds" localSheetId="4">#REF!</definedName>
    <definedName name="qhgcjeqs4xbh5af0b0knrgslds" localSheetId="8">#REF!</definedName>
    <definedName name="qhgcjeqs4xbh5af0b0knrgslds">#REF!</definedName>
    <definedName name="qm1r2zbyvxaabczgs5nd53xmq4" localSheetId="2">#REF!</definedName>
    <definedName name="qm1r2zbyvxaabczgs5nd53xmq4" localSheetId="12">#REF!</definedName>
    <definedName name="qm1r2zbyvxaabczgs5nd53xmq4" localSheetId="1">#REF!</definedName>
    <definedName name="qm1r2zbyvxaabczgs5nd53xmq4" localSheetId="13">#REF!</definedName>
    <definedName name="qm1r2zbyvxaabczgs5nd53xmq4" localSheetId="16">#REF!</definedName>
    <definedName name="qm1r2zbyvxaabczgs5nd53xmq4" localSheetId="3">#REF!</definedName>
    <definedName name="qm1r2zbyvxaabczgs5nd53xmq4" localSheetId="11">#REF!</definedName>
    <definedName name="qm1r2zbyvxaabczgs5nd53xmq4" localSheetId="7">#REF!</definedName>
    <definedName name="qm1r2zbyvxaabczgs5nd53xmq4" localSheetId="14">#REF!</definedName>
    <definedName name="qm1r2zbyvxaabczgs5nd53xmq4" localSheetId="15">#REF!</definedName>
    <definedName name="qm1r2zbyvxaabczgs5nd53xmq4" localSheetId="9">#REF!</definedName>
    <definedName name="qm1r2zbyvxaabczgs5nd53xmq4" localSheetId="4">#REF!</definedName>
    <definedName name="qm1r2zbyvxaabczgs5nd53xmq4" localSheetId="8">#REF!</definedName>
    <definedName name="qm1r2zbyvxaabczgs5nd53xmq4">#REF!</definedName>
    <definedName name="qunp1nijp1aaxbgswizf0lz200" localSheetId="2">#REF!</definedName>
    <definedName name="qunp1nijp1aaxbgswizf0lz200" localSheetId="12">#REF!</definedName>
    <definedName name="qunp1nijp1aaxbgswizf0lz200" localSheetId="1">#REF!</definedName>
    <definedName name="qunp1nijp1aaxbgswizf0lz200" localSheetId="13">#REF!</definedName>
    <definedName name="qunp1nijp1aaxbgswizf0lz200" localSheetId="16">#REF!</definedName>
    <definedName name="qunp1nijp1aaxbgswizf0lz200" localSheetId="3">#REF!</definedName>
    <definedName name="qunp1nijp1aaxbgswizf0lz200" localSheetId="11">#REF!</definedName>
    <definedName name="qunp1nijp1aaxbgswizf0lz200" localSheetId="7">#REF!</definedName>
    <definedName name="qunp1nijp1aaxbgswizf0lz200" localSheetId="14">#REF!</definedName>
    <definedName name="qunp1nijp1aaxbgswizf0lz200" localSheetId="15">#REF!</definedName>
    <definedName name="qunp1nijp1aaxbgswizf0lz200" localSheetId="9">#REF!</definedName>
    <definedName name="qunp1nijp1aaxbgswizf0lz200" localSheetId="4">#REF!</definedName>
    <definedName name="qunp1nijp1aaxbgswizf0lz200" localSheetId="8">#REF!</definedName>
    <definedName name="qunp1nijp1aaxbgswizf0lz200">#REF!</definedName>
    <definedName name="razn_down_rows" localSheetId="2">#REF!</definedName>
    <definedName name="razn_down_rows" localSheetId="12">#REF!</definedName>
    <definedName name="razn_down_rows" localSheetId="1">#REF!</definedName>
    <definedName name="razn_down_rows" localSheetId="13">#REF!</definedName>
    <definedName name="razn_down_rows" localSheetId="10">#REF!</definedName>
    <definedName name="razn_down_rows" localSheetId="16">#REF!</definedName>
    <definedName name="razn_down_rows" localSheetId="3">#REF!</definedName>
    <definedName name="razn_down_rows" localSheetId="11">#REF!</definedName>
    <definedName name="razn_down_rows" localSheetId="0">#REF!</definedName>
    <definedName name="razn_down_rows" localSheetId="7">#REF!</definedName>
    <definedName name="razn_down_rows" localSheetId="14">#REF!</definedName>
    <definedName name="razn_down_rows" localSheetId="15">#REF!</definedName>
    <definedName name="razn_down_rows" localSheetId="9">#REF!</definedName>
    <definedName name="razn_down_rows" localSheetId="4">#REF!</definedName>
    <definedName name="razn_down_rows" localSheetId="8">#REF!</definedName>
    <definedName name="razn_down_rows">#REF!</definedName>
    <definedName name="rcn525ywmx4pde1kn3aevp0dfk" localSheetId="2">#REF!</definedName>
    <definedName name="rcn525ywmx4pde1kn3aevp0dfk" localSheetId="12">#REF!</definedName>
    <definedName name="rcn525ywmx4pde1kn3aevp0dfk" localSheetId="1">#REF!</definedName>
    <definedName name="rcn525ywmx4pde1kn3aevp0dfk" localSheetId="13">#REF!</definedName>
    <definedName name="rcn525ywmx4pde1kn3aevp0dfk" localSheetId="16">#REF!</definedName>
    <definedName name="rcn525ywmx4pde1kn3aevp0dfk" localSheetId="3">#REF!</definedName>
    <definedName name="rcn525ywmx4pde1kn3aevp0dfk" localSheetId="11">#REF!</definedName>
    <definedName name="rcn525ywmx4pde1kn3aevp0dfk" localSheetId="7">#REF!</definedName>
    <definedName name="rcn525ywmx4pde1kn3aevp0dfk" localSheetId="14">#REF!</definedName>
    <definedName name="rcn525ywmx4pde1kn3aevp0dfk" localSheetId="15">#REF!</definedName>
    <definedName name="rcn525ywmx4pde1kn3aevp0dfk" localSheetId="9">#REF!</definedName>
    <definedName name="rcn525ywmx4pde1kn3aevp0dfk" localSheetId="4">#REF!</definedName>
    <definedName name="rcn525ywmx4pde1kn3aevp0dfk" localSheetId="8">#REF!</definedName>
    <definedName name="rcn525ywmx4pde1kn3aevp0dfk">#REF!</definedName>
    <definedName name="rows_to_delete" localSheetId="2">#REF!</definedName>
    <definedName name="rows_to_delete" localSheetId="12">#REF!</definedName>
    <definedName name="rows_to_delete" localSheetId="1">#REF!</definedName>
    <definedName name="rows_to_delete" localSheetId="13">#REF!</definedName>
    <definedName name="rows_to_delete" localSheetId="10">#REF!</definedName>
    <definedName name="rows_to_delete" localSheetId="16">#REF!</definedName>
    <definedName name="rows_to_delete" localSheetId="3">#REF!</definedName>
    <definedName name="rows_to_delete" localSheetId="11">#REF!</definedName>
    <definedName name="rows_to_delete" localSheetId="0">#REF!</definedName>
    <definedName name="rows_to_delete" localSheetId="7">#REF!</definedName>
    <definedName name="rows_to_delete" localSheetId="14">#REF!</definedName>
    <definedName name="rows_to_delete" localSheetId="15">#REF!</definedName>
    <definedName name="rows_to_delete" localSheetId="9">#REF!</definedName>
    <definedName name="rows_to_delete" localSheetId="4">#REF!</definedName>
    <definedName name="rows_to_delete" localSheetId="8">#REF!</definedName>
    <definedName name="rows_to_delete">#REF!</definedName>
    <definedName name="rows_to_last" localSheetId="2">#REF!</definedName>
    <definedName name="rows_to_last" localSheetId="12">#REF!</definedName>
    <definedName name="rows_to_last" localSheetId="1">#REF!</definedName>
    <definedName name="rows_to_last" localSheetId="13">#REF!</definedName>
    <definedName name="rows_to_last" localSheetId="10">#REF!</definedName>
    <definedName name="rows_to_last" localSheetId="16">#REF!</definedName>
    <definedName name="rows_to_last" localSheetId="3">#REF!</definedName>
    <definedName name="rows_to_last" localSheetId="11">#REF!</definedName>
    <definedName name="rows_to_last" localSheetId="0">#REF!</definedName>
    <definedName name="rows_to_last" localSheetId="7">#REF!</definedName>
    <definedName name="rows_to_last" localSheetId="14">#REF!</definedName>
    <definedName name="rows_to_last" localSheetId="15">#REF!</definedName>
    <definedName name="rows_to_last" localSheetId="9">#REF!</definedName>
    <definedName name="rows_to_last" localSheetId="4">#REF!</definedName>
    <definedName name="rows_to_last" localSheetId="8">#REF!</definedName>
    <definedName name="rows_to_last">#REF!</definedName>
    <definedName name="Signature_in_razn" localSheetId="2">#REF!</definedName>
    <definedName name="Signature_in_razn" localSheetId="12">#REF!</definedName>
    <definedName name="Signature_in_razn" localSheetId="1">#REF!</definedName>
    <definedName name="Signature_in_razn" localSheetId="13">#REF!</definedName>
    <definedName name="Signature_in_razn" localSheetId="10">#REF!</definedName>
    <definedName name="Signature_in_razn" localSheetId="16">#REF!</definedName>
    <definedName name="Signature_in_razn" localSheetId="3">#REF!</definedName>
    <definedName name="Signature_in_razn" localSheetId="11">#REF!</definedName>
    <definedName name="Signature_in_razn" localSheetId="0">#REF!</definedName>
    <definedName name="Signature_in_razn" localSheetId="7">#REF!</definedName>
    <definedName name="Signature_in_razn" localSheetId="14">#REF!</definedName>
    <definedName name="Signature_in_razn" localSheetId="15">#REF!</definedName>
    <definedName name="Signature_in_razn" localSheetId="9">#REF!</definedName>
    <definedName name="Signature_in_razn" localSheetId="4">#REF!</definedName>
    <definedName name="Signature_in_razn" localSheetId="8">#REF!</definedName>
    <definedName name="Signature_in_razn">#REF!</definedName>
    <definedName name="swpjxblu3dbu33cqzchc5hkk0w" localSheetId="2">#REF!</definedName>
    <definedName name="swpjxblu3dbu33cqzchc5hkk0w" localSheetId="12">#REF!</definedName>
    <definedName name="swpjxblu3dbu33cqzchc5hkk0w" localSheetId="1">#REF!</definedName>
    <definedName name="swpjxblu3dbu33cqzchc5hkk0w" localSheetId="13">#REF!</definedName>
    <definedName name="swpjxblu3dbu33cqzchc5hkk0w" localSheetId="16">#REF!</definedName>
    <definedName name="swpjxblu3dbu33cqzchc5hkk0w" localSheetId="3">#REF!</definedName>
    <definedName name="swpjxblu3dbu33cqzchc5hkk0w" localSheetId="11">#REF!</definedName>
    <definedName name="swpjxblu3dbu33cqzchc5hkk0w" localSheetId="7">#REF!</definedName>
    <definedName name="swpjxblu3dbu33cqzchc5hkk0w" localSheetId="14">#REF!</definedName>
    <definedName name="swpjxblu3dbu33cqzchc5hkk0w" localSheetId="15">#REF!</definedName>
    <definedName name="swpjxblu3dbu33cqzchc5hkk0w" localSheetId="9">#REF!</definedName>
    <definedName name="swpjxblu3dbu33cqzchc5hkk0w" localSheetId="4">#REF!</definedName>
    <definedName name="swpjxblu3dbu33cqzchc5hkk0w" localSheetId="8">#REF!</definedName>
    <definedName name="swpjxblu3dbu33cqzchc5hkk0w">#REF!</definedName>
    <definedName name="syjdhdk35p4nh3cjfxnviauzls" localSheetId="2">#REF!</definedName>
    <definedName name="syjdhdk35p4nh3cjfxnviauzls" localSheetId="12">#REF!</definedName>
    <definedName name="syjdhdk35p4nh3cjfxnviauzls" localSheetId="1">#REF!</definedName>
    <definedName name="syjdhdk35p4nh3cjfxnviauzls" localSheetId="13">#REF!</definedName>
    <definedName name="syjdhdk35p4nh3cjfxnviauzls" localSheetId="16">#REF!</definedName>
    <definedName name="syjdhdk35p4nh3cjfxnviauzls" localSheetId="3">#REF!</definedName>
    <definedName name="syjdhdk35p4nh3cjfxnviauzls" localSheetId="11">#REF!</definedName>
    <definedName name="syjdhdk35p4nh3cjfxnviauzls" localSheetId="7">#REF!</definedName>
    <definedName name="syjdhdk35p4nh3cjfxnviauzls" localSheetId="14">#REF!</definedName>
    <definedName name="syjdhdk35p4nh3cjfxnviauzls" localSheetId="15">#REF!</definedName>
    <definedName name="syjdhdk35p4nh3cjfxnviauzls" localSheetId="9">#REF!</definedName>
    <definedName name="syjdhdk35p4nh3cjfxnviauzls" localSheetId="4">#REF!</definedName>
    <definedName name="syjdhdk35p4nh3cjfxnviauzls" localSheetId="8">#REF!</definedName>
    <definedName name="syjdhdk35p4nh3cjfxnviauzls">#REF!</definedName>
    <definedName name="t1iocfpqd13el1y2ekxnfpwstw" localSheetId="2">#REF!</definedName>
    <definedName name="t1iocfpqd13el1y2ekxnfpwstw" localSheetId="12">#REF!</definedName>
    <definedName name="t1iocfpqd13el1y2ekxnfpwstw" localSheetId="1">#REF!</definedName>
    <definedName name="t1iocfpqd13el1y2ekxnfpwstw" localSheetId="13">#REF!</definedName>
    <definedName name="t1iocfpqd13el1y2ekxnfpwstw" localSheetId="16">#REF!</definedName>
    <definedName name="t1iocfpqd13el1y2ekxnfpwstw" localSheetId="3">#REF!</definedName>
    <definedName name="t1iocfpqd13el1y2ekxnfpwstw" localSheetId="11">#REF!</definedName>
    <definedName name="t1iocfpqd13el1y2ekxnfpwstw" localSheetId="7">#REF!</definedName>
    <definedName name="t1iocfpqd13el1y2ekxnfpwstw" localSheetId="14">#REF!</definedName>
    <definedName name="t1iocfpqd13el1y2ekxnfpwstw" localSheetId="15">#REF!</definedName>
    <definedName name="t1iocfpqd13el1y2ekxnfpwstw" localSheetId="9">#REF!</definedName>
    <definedName name="t1iocfpqd13el1y2ekxnfpwstw" localSheetId="4">#REF!</definedName>
    <definedName name="t1iocfpqd13el1y2ekxnfpwstw" localSheetId="8">#REF!</definedName>
    <definedName name="t1iocfpqd13el1y2ekxnfpwstw">#REF!</definedName>
    <definedName name="tqwxsrwtrd3p34nrtmvfunozag" localSheetId="2">#REF!</definedName>
    <definedName name="tqwxsrwtrd3p34nrtmvfunozag" localSheetId="12">#REF!</definedName>
    <definedName name="tqwxsrwtrd3p34nrtmvfunozag" localSheetId="1">#REF!</definedName>
    <definedName name="tqwxsrwtrd3p34nrtmvfunozag" localSheetId="13">#REF!</definedName>
    <definedName name="tqwxsrwtrd3p34nrtmvfunozag" localSheetId="16">#REF!</definedName>
    <definedName name="tqwxsrwtrd3p34nrtmvfunozag" localSheetId="3">#REF!</definedName>
    <definedName name="tqwxsrwtrd3p34nrtmvfunozag" localSheetId="11">#REF!</definedName>
    <definedName name="tqwxsrwtrd3p34nrtmvfunozag" localSheetId="7">#REF!</definedName>
    <definedName name="tqwxsrwtrd3p34nrtmvfunozag" localSheetId="14">#REF!</definedName>
    <definedName name="tqwxsrwtrd3p34nrtmvfunozag" localSheetId="15">#REF!</definedName>
    <definedName name="tqwxsrwtrd3p34nrtmvfunozag" localSheetId="9">#REF!</definedName>
    <definedName name="tqwxsrwtrd3p34nrtmvfunozag" localSheetId="4">#REF!</definedName>
    <definedName name="tqwxsrwtrd3p34nrtmvfunozag" localSheetId="8">#REF!</definedName>
    <definedName name="tqwxsrwtrd3p34nrtmvfunozag">#REF!</definedName>
    <definedName name="u1m5vran2x1y11qx5xfu2j4tz4" localSheetId="2">#REF!</definedName>
    <definedName name="u1m5vran2x1y11qx5xfu2j4tz4" localSheetId="12">#REF!</definedName>
    <definedName name="u1m5vran2x1y11qx5xfu2j4tz4" localSheetId="1">#REF!</definedName>
    <definedName name="u1m5vran2x1y11qx5xfu2j4tz4" localSheetId="13">#REF!</definedName>
    <definedName name="u1m5vran2x1y11qx5xfu2j4tz4" localSheetId="16">#REF!</definedName>
    <definedName name="u1m5vran2x1y11qx5xfu2j4tz4" localSheetId="3">#REF!</definedName>
    <definedName name="u1m5vran2x1y11qx5xfu2j4tz4" localSheetId="11">#REF!</definedName>
    <definedName name="u1m5vran2x1y11qx5xfu2j4tz4" localSheetId="7">#REF!</definedName>
    <definedName name="u1m5vran2x1y11qx5xfu2j4tz4" localSheetId="14">#REF!</definedName>
    <definedName name="u1m5vran2x1y11qx5xfu2j4tz4" localSheetId="15">#REF!</definedName>
    <definedName name="u1m5vran2x1y11qx5xfu2j4tz4" localSheetId="9">#REF!</definedName>
    <definedName name="u1m5vran2x1y11qx5xfu2j4tz4" localSheetId="4">#REF!</definedName>
    <definedName name="u1m5vran2x1y11qx5xfu2j4tz4" localSheetId="8">#REF!</definedName>
    <definedName name="u1m5vran2x1y11qx5xfu2j4tz4">#REF!</definedName>
    <definedName name="ua41amkhph5c1h53xxk2wbxxpk" localSheetId="2">#REF!</definedName>
    <definedName name="ua41amkhph5c1h53xxk2wbxxpk" localSheetId="12">#REF!</definedName>
    <definedName name="ua41amkhph5c1h53xxk2wbxxpk" localSheetId="1">#REF!</definedName>
    <definedName name="ua41amkhph5c1h53xxk2wbxxpk" localSheetId="13">#REF!</definedName>
    <definedName name="ua41amkhph5c1h53xxk2wbxxpk" localSheetId="16">#REF!</definedName>
    <definedName name="ua41amkhph5c1h53xxk2wbxxpk" localSheetId="3">#REF!</definedName>
    <definedName name="ua41amkhph5c1h53xxk2wbxxpk" localSheetId="11">#REF!</definedName>
    <definedName name="ua41amkhph5c1h53xxk2wbxxpk" localSheetId="7">#REF!</definedName>
    <definedName name="ua41amkhph5c1h53xxk2wbxxpk" localSheetId="14">#REF!</definedName>
    <definedName name="ua41amkhph5c1h53xxk2wbxxpk" localSheetId="15">#REF!</definedName>
    <definedName name="ua41amkhph5c1h53xxk2wbxxpk" localSheetId="9">#REF!</definedName>
    <definedName name="ua41amkhph5c1h53xxk2wbxxpk" localSheetId="4">#REF!</definedName>
    <definedName name="ua41amkhph5c1h53xxk2wbxxpk" localSheetId="8">#REF!</definedName>
    <definedName name="ua41amkhph5c1h53xxk2wbxxpk">#REF!</definedName>
    <definedName name="vm2ikyzfyl3c3f2vbofwexhk2c" localSheetId="2">#REF!</definedName>
    <definedName name="vm2ikyzfyl3c3f2vbofwexhk2c" localSheetId="12">#REF!</definedName>
    <definedName name="vm2ikyzfyl3c3f2vbofwexhk2c" localSheetId="1">#REF!</definedName>
    <definedName name="vm2ikyzfyl3c3f2vbofwexhk2c" localSheetId="13">#REF!</definedName>
    <definedName name="vm2ikyzfyl3c3f2vbofwexhk2c" localSheetId="16">#REF!</definedName>
    <definedName name="vm2ikyzfyl3c3f2vbofwexhk2c" localSheetId="3">#REF!</definedName>
    <definedName name="vm2ikyzfyl3c3f2vbofwexhk2c" localSheetId="11">#REF!</definedName>
    <definedName name="vm2ikyzfyl3c3f2vbofwexhk2c" localSheetId="7">#REF!</definedName>
    <definedName name="vm2ikyzfyl3c3f2vbofwexhk2c" localSheetId="14">#REF!</definedName>
    <definedName name="vm2ikyzfyl3c3f2vbofwexhk2c" localSheetId="15">#REF!</definedName>
    <definedName name="vm2ikyzfyl3c3f2vbofwexhk2c" localSheetId="9">#REF!</definedName>
    <definedName name="vm2ikyzfyl3c3f2vbofwexhk2c" localSheetId="4">#REF!</definedName>
    <definedName name="vm2ikyzfyl3c3f2vbofwexhk2c" localSheetId="8">#REF!</definedName>
    <definedName name="vm2ikyzfyl3c3f2vbofwexhk2c">#REF!</definedName>
    <definedName name="w1nehiloq13fdfxu13klcaopgw" localSheetId="2">#REF!</definedName>
    <definedName name="w1nehiloq13fdfxu13klcaopgw" localSheetId="12">#REF!</definedName>
    <definedName name="w1nehiloq13fdfxu13klcaopgw" localSheetId="1">#REF!</definedName>
    <definedName name="w1nehiloq13fdfxu13klcaopgw" localSheetId="13">#REF!</definedName>
    <definedName name="w1nehiloq13fdfxu13klcaopgw" localSheetId="16">#REF!</definedName>
    <definedName name="w1nehiloq13fdfxu13klcaopgw" localSheetId="3">#REF!</definedName>
    <definedName name="w1nehiloq13fdfxu13klcaopgw" localSheetId="11">#REF!</definedName>
    <definedName name="w1nehiloq13fdfxu13klcaopgw" localSheetId="7">#REF!</definedName>
    <definedName name="w1nehiloq13fdfxu13klcaopgw" localSheetId="14">#REF!</definedName>
    <definedName name="w1nehiloq13fdfxu13klcaopgw" localSheetId="15">#REF!</definedName>
    <definedName name="w1nehiloq13fdfxu13klcaopgw" localSheetId="9">#REF!</definedName>
    <definedName name="w1nehiloq13fdfxu13klcaopgw" localSheetId="4">#REF!</definedName>
    <definedName name="w1nehiloq13fdfxu13klcaopgw" localSheetId="8">#REF!</definedName>
    <definedName name="w1nehiloq13fdfxu13klcaopgw">#REF!</definedName>
    <definedName name="whvhn4kg25bcn2skpkb3bqydz4" localSheetId="2">#REF!</definedName>
    <definedName name="whvhn4kg25bcn2skpkb3bqydz4" localSheetId="12">#REF!</definedName>
    <definedName name="whvhn4kg25bcn2skpkb3bqydz4" localSheetId="1">#REF!</definedName>
    <definedName name="whvhn4kg25bcn2skpkb3bqydz4" localSheetId="13">#REF!</definedName>
    <definedName name="whvhn4kg25bcn2skpkb3bqydz4" localSheetId="16">#REF!</definedName>
    <definedName name="whvhn4kg25bcn2skpkb3bqydz4" localSheetId="3">#REF!</definedName>
    <definedName name="whvhn4kg25bcn2skpkb3bqydz4" localSheetId="11">#REF!</definedName>
    <definedName name="whvhn4kg25bcn2skpkb3bqydz4" localSheetId="7">#REF!</definedName>
    <definedName name="whvhn4kg25bcn2skpkb3bqydz4" localSheetId="14">#REF!</definedName>
    <definedName name="whvhn4kg25bcn2skpkb3bqydz4" localSheetId="15">#REF!</definedName>
    <definedName name="whvhn4kg25bcn2skpkb3bqydz4" localSheetId="9">#REF!</definedName>
    <definedName name="whvhn4kg25bcn2skpkb3bqydz4" localSheetId="4">#REF!</definedName>
    <definedName name="whvhn4kg25bcn2skpkb3bqydz4" localSheetId="8">#REF!</definedName>
    <definedName name="whvhn4kg25bcn2skpkb3bqydz4">#REF!</definedName>
    <definedName name="wqazcjs4o12a5adpyzuqhb5cko" localSheetId="2">#REF!</definedName>
    <definedName name="wqazcjs4o12a5adpyzuqhb5cko" localSheetId="12">#REF!</definedName>
    <definedName name="wqazcjs4o12a5adpyzuqhb5cko" localSheetId="1">#REF!</definedName>
    <definedName name="wqazcjs4o12a5adpyzuqhb5cko" localSheetId="13">#REF!</definedName>
    <definedName name="wqazcjs4o12a5adpyzuqhb5cko" localSheetId="16">#REF!</definedName>
    <definedName name="wqazcjs4o12a5adpyzuqhb5cko" localSheetId="3">#REF!</definedName>
    <definedName name="wqazcjs4o12a5adpyzuqhb5cko" localSheetId="11">#REF!</definedName>
    <definedName name="wqazcjs4o12a5adpyzuqhb5cko" localSheetId="7">#REF!</definedName>
    <definedName name="wqazcjs4o12a5adpyzuqhb5cko" localSheetId="14">#REF!</definedName>
    <definedName name="wqazcjs4o12a5adpyzuqhb5cko" localSheetId="15">#REF!</definedName>
    <definedName name="wqazcjs4o12a5adpyzuqhb5cko" localSheetId="9">#REF!</definedName>
    <definedName name="wqazcjs4o12a5adpyzuqhb5cko" localSheetId="4">#REF!</definedName>
    <definedName name="wqazcjs4o12a5adpyzuqhb5cko" localSheetId="8">#REF!</definedName>
    <definedName name="wqazcjs4o12a5adpyzuqhb5cko">#REF!</definedName>
    <definedName name="x50bwhcspt2rtgjg0vg0hfk2ns" localSheetId="2">#REF!</definedName>
    <definedName name="x50bwhcspt2rtgjg0vg0hfk2ns" localSheetId="12">#REF!</definedName>
    <definedName name="x50bwhcspt2rtgjg0vg0hfk2ns" localSheetId="1">#REF!</definedName>
    <definedName name="x50bwhcspt2rtgjg0vg0hfk2ns" localSheetId="13">#REF!</definedName>
    <definedName name="x50bwhcspt2rtgjg0vg0hfk2ns" localSheetId="16">#REF!</definedName>
    <definedName name="x50bwhcspt2rtgjg0vg0hfk2ns" localSheetId="3">#REF!</definedName>
    <definedName name="x50bwhcspt2rtgjg0vg0hfk2ns" localSheetId="11">#REF!</definedName>
    <definedName name="x50bwhcspt2rtgjg0vg0hfk2ns" localSheetId="7">#REF!</definedName>
    <definedName name="x50bwhcspt2rtgjg0vg0hfk2ns" localSheetId="14">#REF!</definedName>
    <definedName name="x50bwhcspt2rtgjg0vg0hfk2ns" localSheetId="15">#REF!</definedName>
    <definedName name="x50bwhcspt2rtgjg0vg0hfk2ns" localSheetId="9">#REF!</definedName>
    <definedName name="x50bwhcspt2rtgjg0vg0hfk2ns" localSheetId="4">#REF!</definedName>
    <definedName name="x50bwhcspt2rtgjg0vg0hfk2ns" localSheetId="8">#REF!</definedName>
    <definedName name="x50bwhcspt2rtgjg0vg0hfk2ns">#REF!</definedName>
    <definedName name="xfiudkw3z5aq3govpiyzsxyki0" localSheetId="2">#REF!</definedName>
    <definedName name="xfiudkw3z5aq3govpiyzsxyki0" localSheetId="12">#REF!</definedName>
    <definedName name="xfiudkw3z5aq3govpiyzsxyki0" localSheetId="1">#REF!</definedName>
    <definedName name="xfiudkw3z5aq3govpiyzsxyki0" localSheetId="13">#REF!</definedName>
    <definedName name="xfiudkw3z5aq3govpiyzsxyki0" localSheetId="16">#REF!</definedName>
    <definedName name="xfiudkw3z5aq3govpiyzsxyki0" localSheetId="3">#REF!</definedName>
    <definedName name="xfiudkw3z5aq3govpiyzsxyki0" localSheetId="11">#REF!</definedName>
    <definedName name="xfiudkw3z5aq3govpiyzsxyki0" localSheetId="7">#REF!</definedName>
    <definedName name="xfiudkw3z5aq3govpiyzsxyki0" localSheetId="14">#REF!</definedName>
    <definedName name="xfiudkw3z5aq3govpiyzsxyki0" localSheetId="15">#REF!</definedName>
    <definedName name="xfiudkw3z5aq3govpiyzsxyki0" localSheetId="9">#REF!</definedName>
    <definedName name="xfiudkw3z5aq3govpiyzsxyki0" localSheetId="4">#REF!</definedName>
    <definedName name="xfiudkw3z5aq3govpiyzsxyki0" localSheetId="8">#REF!</definedName>
    <definedName name="xfiudkw3z5aq3govpiyzsxyki0">#REF!</definedName>
    <definedName name="а" localSheetId="2">[1]ожидаемое!#REF!</definedName>
    <definedName name="а" localSheetId="1">[1]ожидаемое!#REF!</definedName>
    <definedName name="а" localSheetId="16">[1]ожидаемое!#REF!</definedName>
    <definedName name="а" localSheetId="3">[1]ожидаемое!#REF!</definedName>
    <definedName name="а" localSheetId="11">[1]ожидаемое!#REF!</definedName>
    <definedName name="а" localSheetId="0">[1]ожидаемое!#REF!</definedName>
    <definedName name="а" localSheetId="7">[1]ожидаемое!#REF!</definedName>
    <definedName name="а" localSheetId="14">[1]ожидаемое!#REF!</definedName>
    <definedName name="а" localSheetId="15">[1]ожидаемое!#REF!</definedName>
    <definedName name="а" localSheetId="9">[1]ожидаемое!#REF!</definedName>
    <definedName name="а" localSheetId="4">[1]ожидаемое!#REF!</definedName>
    <definedName name="а" localSheetId="8">[1]ожидаемое!#REF!</definedName>
    <definedName name="а">[1]ожидаемое!#REF!</definedName>
    <definedName name="д" localSheetId="2">#REF!</definedName>
    <definedName name="д" localSheetId="12">#REF!</definedName>
    <definedName name="д" localSheetId="1">#REF!</definedName>
    <definedName name="д" localSheetId="13">#REF!</definedName>
    <definedName name="д" localSheetId="16">#REF!</definedName>
    <definedName name="д" localSheetId="3">#REF!</definedName>
    <definedName name="д" localSheetId="11">#REF!</definedName>
    <definedName name="д" localSheetId="0">#REF!</definedName>
    <definedName name="д" localSheetId="7">#REF!</definedName>
    <definedName name="д" localSheetId="14">#REF!</definedName>
    <definedName name="д" localSheetId="15">#REF!</definedName>
    <definedName name="д" localSheetId="9">#REF!</definedName>
    <definedName name="д" localSheetId="4">#REF!</definedName>
    <definedName name="д" localSheetId="8">#REF!</definedName>
    <definedName name="д">#REF!</definedName>
    <definedName name="дд" localSheetId="16">#REF!</definedName>
    <definedName name="дд" localSheetId="3">#REF!</definedName>
    <definedName name="дд" localSheetId="14">#REF!</definedName>
    <definedName name="дд" localSheetId="15">#REF!</definedName>
    <definedName name="дд">#REF!</definedName>
    <definedName name="дох" localSheetId="2">#REF!</definedName>
    <definedName name="дох" localSheetId="12">#REF!</definedName>
    <definedName name="дох" localSheetId="1">#REF!</definedName>
    <definedName name="дох" localSheetId="13">#REF!</definedName>
    <definedName name="дох" localSheetId="16">#REF!</definedName>
    <definedName name="дох" localSheetId="3">#REF!</definedName>
    <definedName name="дох" localSheetId="11">#REF!</definedName>
    <definedName name="дох" localSheetId="0">#REF!</definedName>
    <definedName name="дох" localSheetId="7">#REF!</definedName>
    <definedName name="дох" localSheetId="14">#REF!</definedName>
    <definedName name="дох" localSheetId="15">#REF!</definedName>
    <definedName name="дох" localSheetId="9">#REF!</definedName>
    <definedName name="дох" localSheetId="4">#REF!</definedName>
    <definedName name="дох" localSheetId="8">#REF!</definedName>
    <definedName name="дох">#REF!</definedName>
    <definedName name="доходы" localSheetId="2">#REF!</definedName>
    <definedName name="доходы" localSheetId="12">#REF!</definedName>
    <definedName name="доходы" localSheetId="1">#REF!</definedName>
    <definedName name="доходы" localSheetId="13">#REF!</definedName>
    <definedName name="доходы" localSheetId="10">#REF!</definedName>
    <definedName name="доходы" localSheetId="16">#REF!</definedName>
    <definedName name="доходы" localSheetId="3">#REF!</definedName>
    <definedName name="доходы" localSheetId="11">#REF!</definedName>
    <definedName name="доходы" localSheetId="0">#REF!</definedName>
    <definedName name="доходы" localSheetId="7">#REF!</definedName>
    <definedName name="доходы" localSheetId="14">#REF!</definedName>
    <definedName name="доходы" localSheetId="15">#REF!</definedName>
    <definedName name="доходы" localSheetId="9">#REF!</definedName>
    <definedName name="доходы" localSheetId="4">#REF!</definedName>
    <definedName name="доходы" localSheetId="8">#REF!</definedName>
    <definedName name="доходы">#REF!</definedName>
    <definedName name="доходы2014" localSheetId="2">#REF!</definedName>
    <definedName name="доходы2014" localSheetId="12">#REF!</definedName>
    <definedName name="доходы2014" localSheetId="1">#REF!</definedName>
    <definedName name="доходы2014" localSheetId="13">#REF!</definedName>
    <definedName name="доходы2014" localSheetId="16">#REF!</definedName>
    <definedName name="доходы2014" localSheetId="3">#REF!</definedName>
    <definedName name="доходы2014" localSheetId="11">#REF!</definedName>
    <definedName name="доходы2014" localSheetId="0">#REF!</definedName>
    <definedName name="доходы2014" localSheetId="7">#REF!</definedName>
    <definedName name="доходы2014" localSheetId="14">#REF!</definedName>
    <definedName name="доходы2014" localSheetId="15">#REF!</definedName>
    <definedName name="доходы2014" localSheetId="9">#REF!</definedName>
    <definedName name="доходы2014" localSheetId="4">#REF!</definedName>
    <definedName name="доходы2014" localSheetId="8">#REF!</definedName>
    <definedName name="доходы2014">#REF!</definedName>
    <definedName name="_xlnm.Print_Titles" localSheetId="1">адмприл2!$8:$9</definedName>
    <definedName name="_xlnm.Print_Titles" localSheetId="5">Ведприл6!$9:$11</definedName>
    <definedName name="_xlnm.Print_Titles" localSheetId="3">дох2019прил4!$8:$11</definedName>
    <definedName name="_xlnm.Print_Titles" localSheetId="11">заимст12!$9:$9</definedName>
    <definedName name="_xlnm.Print_Titles" localSheetId="6">КЦСРприл7!$9:$11</definedName>
    <definedName name="_xlnm.Print_Titles" localSheetId="4">'функ прил5'!$7:$8</definedName>
    <definedName name="_xlnm.Print_Area" localSheetId="2">'адм ист3'!$A$1:$C$35</definedName>
    <definedName name="_xlnm.Print_Area" localSheetId="12">'адм ком13'!$A$1:$F$25</definedName>
    <definedName name="_xlnm.Print_Area" localSheetId="1">адмприл2!$A$1:$D$160</definedName>
    <definedName name="_xlnm.Print_Area" localSheetId="10">воин11!$A$1:$E$26</definedName>
    <definedName name="_xlnm.Print_Area" localSheetId="0">истприл1!$A$1:$F$35</definedName>
    <definedName name="_xlnm.Print_Area" localSheetId="14">МРОТ15!$A$1:$F$22</definedName>
    <definedName name="_xlnm.Print_Area" localSheetId="15">'пер мер ПБ16'!$A$1:$E$23</definedName>
    <definedName name="_xlnm.Print_Area" localSheetId="9">сбалан10!$A$1:$F$23</definedName>
    <definedName name="_xlnm.Print_Area" localSheetId="4">'функ прил5'!$A$1:$F$60</definedName>
    <definedName name="_xlnm.Print_Area" localSheetId="8">'ФФП+рег9'!$A$1:$K$22</definedName>
    <definedName name="оо" localSheetId="16">#REF!</definedName>
    <definedName name="оо" localSheetId="3">#REF!</definedName>
    <definedName name="оо" localSheetId="14">#REF!</definedName>
    <definedName name="оо" localSheetId="15">#REF!</definedName>
    <definedName name="оо">#REF!</definedName>
    <definedName name="ооо" localSheetId="16">#REF!</definedName>
    <definedName name="ооо" localSheetId="3">#REF!</definedName>
    <definedName name="ооо" localSheetId="14">#REF!</definedName>
    <definedName name="ооо" localSheetId="15">#REF!</definedName>
    <definedName name="ооо">#REF!</definedName>
  </definedNames>
  <calcPr calcId="125725"/>
</workbook>
</file>

<file path=xl/calcChain.xml><?xml version="1.0" encoding="utf-8"?>
<calcChain xmlns="http://schemas.openxmlformats.org/spreadsheetml/2006/main">
  <c r="A14" i="59"/>
  <c r="A15" s="1"/>
  <c r="A16" s="1"/>
  <c r="A17" s="1"/>
  <c r="D25" i="65" l="1"/>
  <c r="E25"/>
  <c r="C25"/>
  <c r="J26" i="29" l="1"/>
  <c r="F182" i="74"/>
  <c r="F181"/>
  <c r="F814"/>
  <c r="M136" i="73"/>
  <c r="L136"/>
  <c r="K136"/>
  <c r="K135" s="1"/>
  <c r="M135"/>
  <c r="L135"/>
  <c r="M133"/>
  <c r="L133"/>
  <c r="K133"/>
  <c r="M131"/>
  <c r="L131"/>
  <c r="K131"/>
  <c r="M129"/>
  <c r="L129"/>
  <c r="K129"/>
  <c r="M109"/>
  <c r="M108" s="1"/>
  <c r="M107" s="1"/>
  <c r="L109"/>
  <c r="K109"/>
  <c r="M98"/>
  <c r="M97" s="1"/>
  <c r="M95" s="1"/>
  <c r="L98"/>
  <c r="K98"/>
  <c r="K97" s="1"/>
  <c r="K95" s="1"/>
  <c r="L97"/>
  <c r="L95" s="1"/>
  <c r="M92"/>
  <c r="L92"/>
  <c r="L91" s="1"/>
  <c r="K92"/>
  <c r="K91" s="1"/>
  <c r="M91"/>
  <c r="M78"/>
  <c r="L78"/>
  <c r="K78"/>
  <c r="M75"/>
  <c r="L75"/>
  <c r="L72" s="1"/>
  <c r="K75"/>
  <c r="K72" s="1"/>
  <c r="M73"/>
  <c r="L73"/>
  <c r="K73"/>
  <c r="M72"/>
  <c r="M68" s="1"/>
  <c r="M70"/>
  <c r="L70"/>
  <c r="L69" s="1"/>
  <c r="K70"/>
  <c r="K69" s="1"/>
  <c r="K68" s="1"/>
  <c r="M69"/>
  <c r="M66"/>
  <c r="M63" s="1"/>
  <c r="M62" s="1"/>
  <c r="L66"/>
  <c r="K66"/>
  <c r="M64"/>
  <c r="L64"/>
  <c r="K64"/>
  <c r="K63" s="1"/>
  <c r="K62" s="1"/>
  <c r="M58"/>
  <c r="M55" s="1"/>
  <c r="M54" s="1"/>
  <c r="L58"/>
  <c r="L55" s="1"/>
  <c r="L54" s="1"/>
  <c r="K58"/>
  <c r="K55" s="1"/>
  <c r="K54" s="1"/>
  <c r="M52"/>
  <c r="M51" s="1"/>
  <c r="L52"/>
  <c r="K52"/>
  <c r="L51"/>
  <c r="K51"/>
  <c r="M49"/>
  <c r="L49"/>
  <c r="L44" s="1"/>
  <c r="K49"/>
  <c r="M47"/>
  <c r="L47"/>
  <c r="K47"/>
  <c r="M45"/>
  <c r="M44" s="1"/>
  <c r="M43" s="1"/>
  <c r="L45"/>
  <c r="K45"/>
  <c r="M41"/>
  <c r="M40" s="1"/>
  <c r="L41"/>
  <c r="K41"/>
  <c r="K40" s="1"/>
  <c r="L40"/>
  <c r="M38"/>
  <c r="L38"/>
  <c r="K38"/>
  <c r="M36"/>
  <c r="L36"/>
  <c r="K36"/>
  <c r="L34"/>
  <c r="K34"/>
  <c r="M32"/>
  <c r="L32"/>
  <c r="K32"/>
  <c r="M30"/>
  <c r="M29" s="1"/>
  <c r="L30"/>
  <c r="L29" s="1"/>
  <c r="K30"/>
  <c r="K29"/>
  <c r="K28" s="1"/>
  <c r="M23"/>
  <c r="M22" s="1"/>
  <c r="L23"/>
  <c r="K23"/>
  <c r="K22" s="1"/>
  <c r="L22"/>
  <c r="M17"/>
  <c r="L17"/>
  <c r="K17"/>
  <c r="M15"/>
  <c r="L15"/>
  <c r="K15"/>
  <c r="K14" s="1"/>
  <c r="M14"/>
  <c r="M13" s="1"/>
  <c r="L14"/>
  <c r="L13"/>
  <c r="L28" l="1"/>
  <c r="M28"/>
  <c r="M12" s="1"/>
  <c r="M138" s="1"/>
  <c r="I26" i="29" s="1"/>
  <c r="K13" i="73"/>
  <c r="K44"/>
  <c r="K43" s="1"/>
  <c r="L43"/>
  <c r="L12" s="1"/>
  <c r="L63"/>
  <c r="L62" s="1"/>
  <c r="L68"/>
  <c r="K108"/>
  <c r="K107" s="1"/>
  <c r="K90" s="1"/>
  <c r="K89" s="1"/>
  <c r="L108"/>
  <c r="L107" s="1"/>
  <c r="L90" s="1"/>
  <c r="L89" s="1"/>
  <c r="L138" s="1"/>
  <c r="H26" i="29" s="1"/>
  <c r="K12" i="73"/>
  <c r="M90"/>
  <c r="M89" s="1"/>
  <c r="K138" l="1"/>
  <c r="G26" i="29" s="1"/>
  <c r="G604" i="59"/>
  <c r="D23" i="40"/>
  <c r="D10"/>
  <c r="G519" i="59"/>
  <c r="G518"/>
  <c r="G517"/>
  <c r="G516"/>
  <c r="G515"/>
  <c r="G359"/>
  <c r="D43" i="35" l="1"/>
  <c r="D42" s="1"/>
  <c r="D15" i="42" l="1"/>
  <c r="D20" i="29" l="1"/>
  <c r="A10" i="40"/>
  <c r="D56" i="35" l="1"/>
  <c r="F47"/>
  <c r="E47"/>
  <c r="D47"/>
  <c r="F36"/>
  <c r="E36"/>
  <c r="D36"/>
  <c r="D30"/>
  <c r="F24"/>
  <c r="E24"/>
  <c r="D24"/>
  <c r="D20"/>
  <c r="F9"/>
  <c r="E9"/>
  <c r="E60" s="1"/>
  <c r="H30" i="29" s="1"/>
  <c r="D9" i="35"/>
  <c r="F60" l="1"/>
  <c r="I30" i="29" s="1"/>
  <c r="D60" i="35"/>
  <c r="F22" i="66"/>
  <c r="F21"/>
  <c r="F20"/>
  <c r="F19"/>
  <c r="F18"/>
  <c r="F17"/>
  <c r="F16"/>
  <c r="F15"/>
  <c r="F14"/>
  <c r="F13"/>
  <c r="F12"/>
  <c r="K16" i="65"/>
  <c r="C16"/>
  <c r="G30" i="29" l="1"/>
  <c r="H21" i="65"/>
  <c r="H20"/>
  <c r="H19"/>
  <c r="H18"/>
  <c r="H17"/>
  <c r="H15"/>
  <c r="H14"/>
  <c r="H13"/>
  <c r="H12"/>
  <c r="H11"/>
  <c r="K21"/>
  <c r="K20"/>
  <c r="K19"/>
  <c r="K18"/>
  <c r="K17"/>
  <c r="K15"/>
  <c r="K14"/>
  <c r="K13"/>
  <c r="K12"/>
  <c r="K11"/>
  <c r="A11" i="69"/>
  <c r="A12" s="1"/>
  <c r="A13" s="1"/>
  <c r="A14" s="1"/>
  <c r="A15" s="1"/>
  <c r="A16" s="1"/>
  <c r="A17" s="1"/>
  <c r="A18" s="1"/>
  <c r="A19" s="1"/>
  <c r="A20" s="1"/>
  <c r="A21" s="1"/>
  <c r="A22" s="1"/>
  <c r="A23" s="1"/>
  <c r="A24" s="1"/>
  <c r="A25" s="1"/>
  <c r="A26" s="1"/>
  <c r="A27" s="1"/>
  <c r="A28" s="1"/>
  <c r="A29" s="1"/>
  <c r="A30" s="1"/>
  <c r="A31" s="1"/>
  <c r="A32" s="1"/>
  <c r="A33" s="1"/>
  <c r="A34" s="1"/>
  <c r="A35" s="1"/>
  <c r="E11" i="65" l="1"/>
  <c r="H16" i="68"/>
  <c r="D22" i="67"/>
  <c r="C22"/>
  <c r="E21"/>
  <c r="F21" s="1"/>
  <c r="E20"/>
  <c r="F20" s="1"/>
  <c r="E19"/>
  <c r="F19" s="1"/>
  <c r="E18"/>
  <c r="F18" s="1"/>
  <c r="E17"/>
  <c r="F17" s="1"/>
  <c r="E16"/>
  <c r="F16" s="1"/>
  <c r="E15"/>
  <c r="F15" s="1"/>
  <c r="E14"/>
  <c r="F14" s="1"/>
  <c r="E13"/>
  <c r="F13" s="1"/>
  <c r="E12"/>
  <c r="F12" s="1"/>
  <c r="A12"/>
  <c r="A13" s="1"/>
  <c r="A14" s="1"/>
  <c r="A15" s="1"/>
  <c r="A16" s="1"/>
  <c r="A17" s="1"/>
  <c r="A18" s="1"/>
  <c r="A19" s="1"/>
  <c r="A20" s="1"/>
  <c r="A21" s="1"/>
  <c r="E11"/>
  <c r="F11" s="1"/>
  <c r="F23" i="66"/>
  <c r="F25" s="1"/>
  <c r="E23"/>
  <c r="E25" s="1"/>
  <c r="D23"/>
  <c r="D25" s="1"/>
  <c r="C23"/>
  <c r="K22" i="65"/>
  <c r="J22"/>
  <c r="I22"/>
  <c r="H22"/>
  <c r="G22"/>
  <c r="F22"/>
  <c r="E21"/>
  <c r="D21"/>
  <c r="C21"/>
  <c r="E20"/>
  <c r="D20"/>
  <c r="C20"/>
  <c r="E19"/>
  <c r="D19"/>
  <c r="C19"/>
  <c r="E18"/>
  <c r="D18"/>
  <c r="C18"/>
  <c r="E17"/>
  <c r="D17"/>
  <c r="C17"/>
  <c r="E16"/>
  <c r="D16"/>
  <c r="E15"/>
  <c r="D15"/>
  <c r="C15"/>
  <c r="E14"/>
  <c r="D14"/>
  <c r="C14"/>
  <c r="E13"/>
  <c r="D13"/>
  <c r="C13"/>
  <c r="E12"/>
  <c r="D12"/>
  <c r="C12"/>
  <c r="D11"/>
  <c r="C11"/>
  <c r="E22" i="45"/>
  <c r="E21"/>
  <c r="E20"/>
  <c r="E19"/>
  <c r="E18"/>
  <c r="E17"/>
  <c r="E16"/>
  <c r="E15"/>
  <c r="E14"/>
  <c r="E13"/>
  <c r="E12"/>
  <c r="D23" i="46"/>
  <c r="E23"/>
  <c r="G23"/>
  <c r="H23"/>
  <c r="I23"/>
  <c r="J23"/>
  <c r="A13" i="59"/>
  <c r="A18" s="1"/>
  <c r="A19" s="1"/>
  <c r="A20" s="1"/>
  <c r="A21" s="1"/>
  <c r="A23" l="1"/>
  <c r="A24" s="1"/>
  <c r="A25" s="1"/>
  <c r="A26" s="1"/>
  <c r="A22"/>
  <c r="C22" i="65"/>
  <c r="D22"/>
  <c r="E22"/>
  <c r="F22" i="67"/>
  <c r="E22"/>
  <c r="A31" i="59" l="1"/>
  <c r="A32" s="1"/>
  <c r="A27"/>
  <c r="A28" s="1"/>
  <c r="A29" s="1"/>
  <c r="A30" s="1"/>
  <c r="A10" i="35"/>
  <c r="A11" s="1"/>
  <c r="A12" s="1"/>
  <c r="A13" s="1"/>
  <c r="A14" s="1"/>
  <c r="A15" s="1"/>
  <c r="A38" i="59" l="1"/>
  <c r="A39" s="1"/>
  <c r="A33"/>
  <c r="A34" s="1"/>
  <c r="A35" s="1"/>
  <c r="A36" s="1"/>
  <c r="A37" s="1"/>
  <c r="A16" i="35"/>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D22" i="14"/>
  <c r="E22"/>
  <c r="A45" i="59" l="1"/>
  <c r="A46" s="1"/>
  <c r="A40"/>
  <c r="A41" s="1"/>
  <c r="A42" s="1"/>
  <c r="A43" s="1"/>
  <c r="A44" s="1"/>
  <c r="E15" i="42"/>
  <c r="A52" i="59" l="1"/>
  <c r="A53" s="1"/>
  <c r="A47"/>
  <c r="A48" s="1"/>
  <c r="A49" s="1"/>
  <c r="A50" s="1"/>
  <c r="A51" s="1"/>
  <c r="F26" i="29"/>
  <c r="E26"/>
  <c r="F21"/>
  <c r="F30" s="1"/>
  <c r="K23" i="46"/>
  <c r="F23"/>
  <c r="C23"/>
  <c r="E23" i="45"/>
  <c r="E25" s="1"/>
  <c r="D23"/>
  <c r="D25" s="1"/>
  <c r="C23"/>
  <c r="C25" s="1"/>
  <c r="F22" i="43"/>
  <c r="F24" s="1"/>
  <c r="E22"/>
  <c r="E24" s="1"/>
  <c r="D22"/>
  <c r="D24" s="1"/>
  <c r="C22"/>
  <c r="A59" i="59" l="1"/>
  <c r="A60" s="1"/>
  <c r="A54"/>
  <c r="A55" s="1"/>
  <c r="A56" s="1"/>
  <c r="A57" s="1"/>
  <c r="A58" s="1"/>
  <c r="F22" i="29"/>
  <c r="E13" i="42"/>
  <c r="C17"/>
  <c r="D13"/>
  <c r="C13"/>
  <c r="E12"/>
  <c r="E18" s="1"/>
  <c r="D12"/>
  <c r="D18" s="1"/>
  <c r="C12"/>
  <c r="C18" s="1"/>
  <c r="E11"/>
  <c r="E17" s="1"/>
  <c r="D11"/>
  <c r="D17" s="1"/>
  <c r="A66" i="59" l="1"/>
  <c r="A67" s="1"/>
  <c r="A61"/>
  <c r="A62" s="1"/>
  <c r="A63" s="1"/>
  <c r="A64" s="1"/>
  <c r="A65" s="1"/>
  <c r="D10" i="42"/>
  <c r="C16"/>
  <c r="E16"/>
  <c r="D16"/>
  <c r="C10"/>
  <c r="E10"/>
  <c r="F23" i="40"/>
  <c r="E23"/>
  <c r="A11"/>
  <c r="A12" s="1"/>
  <c r="A13" s="1"/>
  <c r="A14" s="1"/>
  <c r="A15" s="1"/>
  <c r="A16" s="1"/>
  <c r="A17" s="1"/>
  <c r="A18" s="1"/>
  <c r="A19" s="1"/>
  <c r="A20" s="1"/>
  <c r="A21" s="1"/>
  <c r="A22" s="1"/>
  <c r="G25" i="35"/>
  <c r="G24"/>
  <c r="G23"/>
  <c r="G22"/>
  <c r="G21"/>
  <c r="G20"/>
  <c r="G19"/>
  <c r="G18"/>
  <c r="G16"/>
  <c r="G15"/>
  <c r="G13"/>
  <c r="G12"/>
  <c r="G11"/>
  <c r="G10"/>
  <c r="G9"/>
  <c r="A73" i="59" l="1"/>
  <c r="A74" s="1"/>
  <c r="A68"/>
  <c r="A69" s="1"/>
  <c r="A70" s="1"/>
  <c r="A71" s="1"/>
  <c r="A72" s="1"/>
  <c r="D15" i="29"/>
  <c r="F34"/>
  <c r="F33" s="1"/>
  <c r="F32" s="1"/>
  <c r="F31" s="1"/>
  <c r="E34"/>
  <c r="E33" s="1"/>
  <c r="E32" s="1"/>
  <c r="E31" s="1"/>
  <c r="D34"/>
  <c r="D33" s="1"/>
  <c r="D32" s="1"/>
  <c r="D31" s="1"/>
  <c r="D30"/>
  <c r="D29" s="1"/>
  <c r="D28" s="1"/>
  <c r="F25"/>
  <c r="F24" s="1"/>
  <c r="F23" s="1"/>
  <c r="E25"/>
  <c r="E24" s="1"/>
  <c r="E23" s="1"/>
  <c r="D26"/>
  <c r="D25" s="1"/>
  <c r="D24" s="1"/>
  <c r="D23" s="1"/>
  <c r="E21"/>
  <c r="F18"/>
  <c r="E18"/>
  <c r="D18"/>
  <c r="F16"/>
  <c r="F15" s="1"/>
  <c r="E15"/>
  <c r="E13"/>
  <c r="E12" s="1"/>
  <c r="D13"/>
  <c r="A80" i="59" l="1"/>
  <c r="A81" s="1"/>
  <c r="A75"/>
  <c r="A76" s="1"/>
  <c r="A77" s="1"/>
  <c r="A78" s="1"/>
  <c r="A79" s="1"/>
  <c r="E30" i="29"/>
  <c r="E29" s="1"/>
  <c r="E28" s="1"/>
  <c r="D17"/>
  <c r="D12"/>
  <c r="F14"/>
  <c r="F13" s="1"/>
  <c r="F12" s="1"/>
  <c r="F20"/>
  <c r="F17" s="1"/>
  <c r="E20"/>
  <c r="E17" s="1"/>
  <c r="D27"/>
  <c r="D22"/>
  <c r="F29"/>
  <c r="F28" s="1"/>
  <c r="F27" s="1"/>
  <c r="A83" i="59" l="1"/>
  <c r="A84" s="1"/>
  <c r="A82"/>
  <c r="E27" i="29"/>
  <c r="E22"/>
  <c r="E11" s="1"/>
  <c r="F11"/>
  <c r="D11"/>
  <c r="A85" i="59" l="1"/>
  <c r="A86" s="1"/>
  <c r="A87" s="1"/>
  <c r="A88" s="1"/>
  <c r="A89" s="1"/>
  <c r="A90" s="1"/>
  <c r="E23" i="14"/>
  <c r="D23"/>
  <c r="C22"/>
  <c r="C23" s="1"/>
  <c r="A91" i="59" l="1"/>
  <c r="A92" s="1"/>
  <c r="A93" s="1"/>
  <c r="A94" s="1"/>
  <c r="A95" s="1"/>
  <c r="A96" l="1"/>
  <c r="A97" s="1"/>
  <c r="A98" s="1"/>
  <c r="A99" s="1"/>
  <c r="A100" s="1"/>
  <c r="A101" s="1"/>
  <c r="A102" s="1"/>
  <c r="A103" s="1"/>
  <c r="A104" l="1"/>
  <c r="A105" s="1"/>
  <c r="A106" s="1"/>
  <c r="A107" s="1"/>
  <c r="A108" l="1"/>
  <c r="A109" s="1"/>
  <c r="A110" s="1"/>
  <c r="A111" l="1"/>
  <c r="A112" s="1"/>
  <c r="A113" s="1"/>
  <c r="A114" s="1"/>
  <c r="A115" s="1"/>
  <c r="A116" l="1"/>
  <c r="A117" s="1"/>
  <c r="A118" s="1"/>
  <c r="A121" l="1"/>
  <c r="A122" s="1"/>
  <c r="A123" s="1"/>
  <c r="A124" s="1"/>
  <c r="A119"/>
  <c r="A120" s="1"/>
  <c r="A130" l="1"/>
  <c r="A131" s="1"/>
  <c r="A125"/>
  <c r="A126" s="1"/>
  <c r="A127" s="1"/>
  <c r="A128" s="1"/>
  <c r="A129" s="1"/>
  <c r="A138" l="1"/>
  <c r="A139" s="1"/>
  <c r="A132"/>
  <c r="A133" s="1"/>
  <c r="A134" s="1"/>
  <c r="A135" s="1"/>
  <c r="A136" s="1"/>
  <c r="A137" s="1"/>
  <c r="A140" l="1"/>
  <c r="A141" s="1"/>
  <c r="A142" s="1"/>
  <c r="A143" s="1"/>
  <c r="A144" s="1"/>
  <c r="A145" s="1"/>
  <c r="A146" l="1"/>
  <c r="A147" s="1"/>
  <c r="A148" s="1"/>
  <c r="A149" s="1"/>
  <c r="A150" s="1"/>
  <c r="A155" l="1"/>
  <c r="A156" s="1"/>
  <c r="A151"/>
  <c r="A152" s="1"/>
  <c r="A153" s="1"/>
  <c r="A154" s="1"/>
  <c r="A163" l="1"/>
  <c r="A164" s="1"/>
  <c r="A157"/>
  <c r="A158" s="1"/>
  <c r="A159" s="1"/>
  <c r="A160" s="1"/>
  <c r="A161" s="1"/>
  <c r="A162" s="1"/>
  <c r="A169" l="1"/>
  <c r="A170" s="1"/>
  <c r="A165"/>
  <c r="A166" s="1"/>
  <c r="A167" s="1"/>
  <c r="A168" s="1"/>
  <c r="A171" l="1"/>
  <c r="A172" s="1"/>
  <c r="A173" s="1"/>
  <c r="A174" s="1"/>
  <c r="A175" s="1"/>
  <c r="A176" s="1"/>
  <c r="A177" l="1"/>
  <c r="A178" s="1"/>
  <c r="A179" s="1"/>
  <c r="A180" s="1"/>
  <c r="A181" s="1"/>
  <c r="A182" s="1"/>
  <c r="A183" s="1"/>
  <c r="A184" l="1"/>
  <c r="A185" s="1"/>
  <c r="A186" s="1"/>
  <c r="A187" s="1"/>
  <c r="A188" s="1"/>
  <c r="A189" s="1"/>
  <c r="A190" l="1"/>
  <c r="A191" s="1"/>
  <c r="A192" s="1"/>
  <c r="A193" l="1"/>
  <c r="A194" s="1"/>
  <c r="A195" s="1"/>
  <c r="A196" s="1"/>
  <c r="A197" s="1"/>
  <c r="A198" s="1"/>
  <c r="A199" l="1"/>
  <c r="A200" s="1"/>
  <c r="A201" s="1"/>
  <c r="A202" s="1"/>
  <c r="A203" l="1"/>
  <c r="A204" s="1"/>
  <c r="A205" s="1"/>
  <c r="A206" s="1"/>
  <c r="A207" s="1"/>
  <c r="A209" l="1"/>
  <c r="A210" s="1"/>
  <c r="A208"/>
  <c r="A214" l="1"/>
  <c r="A215" s="1"/>
  <c r="A211"/>
  <c r="A212" s="1"/>
  <c r="A213" s="1"/>
  <c r="A221" l="1"/>
  <c r="A222" s="1"/>
  <c r="A216"/>
  <c r="A217" s="1"/>
  <c r="A218" s="1"/>
  <c r="A219" s="1"/>
  <c r="A220" s="1"/>
  <c r="A228" l="1"/>
  <c r="A229" s="1"/>
  <c r="A230" s="1"/>
  <c r="A231" s="1"/>
  <c r="A223"/>
  <c r="A224" s="1"/>
  <c r="A225" s="1"/>
  <c r="A226" s="1"/>
  <c r="A227" s="1"/>
  <c r="A232" l="1"/>
  <c r="A233" s="1"/>
  <c r="A234" s="1"/>
  <c r="A235" s="1"/>
  <c r="A236" s="1"/>
  <c r="A237" s="1"/>
  <c r="A238" s="1"/>
  <c r="A240" l="1"/>
  <c r="A241" s="1"/>
  <c r="A239"/>
  <c r="A243" l="1"/>
  <c r="A244" s="1"/>
  <c r="A242"/>
  <c r="A246" l="1"/>
  <c r="A247" s="1"/>
  <c r="A245"/>
  <c r="A254" l="1"/>
  <c r="A255" s="1"/>
  <c r="A248"/>
  <c r="A249" s="1"/>
  <c r="A250" s="1"/>
  <c r="A251" s="1"/>
  <c r="A252" s="1"/>
  <c r="A253" s="1"/>
  <c r="A257" l="1"/>
  <c r="A258" s="1"/>
  <c r="A256"/>
  <c r="A260" l="1"/>
  <c r="A261" s="1"/>
  <c r="A259"/>
  <c r="A263" l="1"/>
  <c r="A264" s="1"/>
  <c r="A262"/>
  <c r="A267" l="1"/>
  <c r="A268" s="1"/>
  <c r="A265"/>
  <c r="A266" s="1"/>
  <c r="A273" l="1"/>
  <c r="A274" s="1"/>
  <c r="A269"/>
  <c r="A270" s="1"/>
  <c r="A271" s="1"/>
  <c r="A272" s="1"/>
  <c r="A276" l="1"/>
  <c r="A277" s="1"/>
  <c r="A275"/>
  <c r="A279" l="1"/>
  <c r="A280" s="1"/>
  <c r="A278"/>
  <c r="A282" l="1"/>
  <c r="A283" s="1"/>
  <c r="A281"/>
  <c r="A286" l="1"/>
  <c r="A287" s="1"/>
  <c r="A284"/>
  <c r="A285" s="1"/>
  <c r="A289" l="1"/>
  <c r="A290" s="1"/>
  <c r="A288"/>
  <c r="A292" l="1"/>
  <c r="A293" s="1"/>
  <c r="A291"/>
  <c r="A295" l="1"/>
  <c r="A296" s="1"/>
  <c r="A294"/>
  <c r="A301" l="1"/>
  <c r="A302" s="1"/>
  <c r="A297"/>
  <c r="A298" s="1"/>
  <c r="A299" s="1"/>
  <c r="A300" s="1"/>
  <c r="A304" l="1"/>
  <c r="A305" s="1"/>
  <c r="A303"/>
  <c r="A307" l="1"/>
  <c r="A308" s="1"/>
  <c r="A306"/>
  <c r="A313" l="1"/>
  <c r="A314" s="1"/>
  <c r="A309"/>
  <c r="A310" s="1"/>
  <c r="A311" s="1"/>
  <c r="A312" s="1"/>
  <c r="A319" l="1"/>
  <c r="A320" s="1"/>
  <c r="A321" s="1"/>
  <c r="A322" s="1"/>
  <c r="A315"/>
  <c r="A316" s="1"/>
  <c r="A317" s="1"/>
  <c r="A318" s="1"/>
  <c r="A324" l="1"/>
  <c r="A325" s="1"/>
  <c r="A323"/>
  <c r="A328" l="1"/>
  <c r="A329" s="1"/>
  <c r="A330" s="1"/>
  <c r="A331" s="1"/>
  <c r="A326"/>
  <c r="A327" s="1"/>
  <c r="A333" l="1"/>
  <c r="A334" s="1"/>
  <c r="A335" s="1"/>
  <c r="A336" s="1"/>
  <c r="A332"/>
  <c r="A338" l="1"/>
  <c r="A339" s="1"/>
  <c r="A337"/>
  <c r="A345" l="1"/>
  <c r="A346" s="1"/>
  <c r="A340"/>
  <c r="A341" s="1"/>
  <c r="A342" s="1"/>
  <c r="A343" s="1"/>
  <c r="A344" s="1"/>
  <c r="A351" l="1"/>
  <c r="A352" s="1"/>
  <c r="A347"/>
  <c r="A348" s="1"/>
  <c r="A349" s="1"/>
  <c r="A350" s="1"/>
  <c r="A355" l="1"/>
  <c r="A356" s="1"/>
  <c r="A357" s="1"/>
  <c r="A358" s="1"/>
  <c r="A353"/>
  <c r="A354" s="1"/>
  <c r="A365" l="1"/>
  <c r="A366" s="1"/>
  <c r="A359"/>
  <c r="A360" s="1"/>
  <c r="A361" s="1"/>
  <c r="A362" s="1"/>
  <c r="A363" s="1"/>
  <c r="A364" s="1"/>
  <c r="A371" l="1"/>
  <c r="A372" s="1"/>
  <c r="A367"/>
  <c r="A368" s="1"/>
  <c r="A369" s="1"/>
  <c r="A370" s="1"/>
  <c r="A377" l="1"/>
  <c r="A378" s="1"/>
  <c r="A379" s="1"/>
  <c r="A380" s="1"/>
  <c r="A373"/>
  <c r="A374" s="1"/>
  <c r="A375" s="1"/>
  <c r="A376" s="1"/>
  <c r="A384" l="1"/>
  <c r="A385" s="1"/>
  <c r="A386" s="1"/>
  <c r="A387" s="1"/>
  <c r="A381"/>
  <c r="A382" s="1"/>
  <c r="A383" s="1"/>
  <c r="A391" l="1"/>
  <c r="A392" s="1"/>
  <c r="A393" s="1"/>
  <c r="A394" s="1"/>
  <c r="A395" s="1"/>
  <c r="A396" s="1"/>
  <c r="A388"/>
  <c r="A389" s="1"/>
  <c r="A390" s="1"/>
  <c r="A398" l="1"/>
  <c r="A399" s="1"/>
  <c r="A397"/>
  <c r="A404" l="1"/>
  <c r="A405" s="1"/>
  <c r="A400"/>
  <c r="A401" s="1"/>
  <c r="A402" s="1"/>
  <c r="A403" s="1"/>
  <c r="A410" l="1"/>
  <c r="A411" s="1"/>
  <c r="A406"/>
  <c r="A407" s="1"/>
  <c r="A408" s="1"/>
  <c r="A409" s="1"/>
  <c r="A416" l="1"/>
  <c r="A417" s="1"/>
  <c r="A412"/>
  <c r="A413" s="1"/>
  <c r="A414" s="1"/>
  <c r="A415" s="1"/>
  <c r="A422" l="1"/>
  <c r="A423" s="1"/>
  <c r="A424" s="1"/>
  <c r="A425" s="1"/>
  <c r="A418"/>
  <c r="A419" s="1"/>
  <c r="A420" s="1"/>
  <c r="A421" s="1"/>
  <c r="A427" l="1"/>
  <c r="A428" s="1"/>
  <c r="A429" s="1"/>
  <c r="A430" s="1"/>
  <c r="A426"/>
  <c r="A432" l="1"/>
  <c r="A433" s="1"/>
  <c r="A434" s="1"/>
  <c r="A435" s="1"/>
  <c r="A431"/>
  <c r="A437" l="1"/>
  <c r="A438" s="1"/>
  <c r="A439" s="1"/>
  <c r="A440" s="1"/>
  <c r="A436"/>
  <c r="A443" l="1"/>
  <c r="A444" s="1"/>
  <c r="A441"/>
  <c r="A442" s="1"/>
  <c r="A450" l="1"/>
  <c r="A451" s="1"/>
  <c r="A445"/>
  <c r="A446" s="1"/>
  <c r="A447" s="1"/>
  <c r="A448" s="1"/>
  <c r="A449" s="1"/>
  <c r="A453" l="1"/>
  <c r="A454" s="1"/>
  <c r="A455" s="1"/>
  <c r="A456" s="1"/>
  <c r="A452"/>
  <c r="A458" l="1"/>
  <c r="A459" s="1"/>
  <c r="A457"/>
  <c r="A464" l="1"/>
  <c r="A465" s="1"/>
  <c r="A460"/>
  <c r="A461" s="1"/>
  <c r="A462" s="1"/>
  <c r="A463" s="1"/>
  <c r="A471" l="1"/>
  <c r="A472" s="1"/>
  <c r="A466"/>
  <c r="A467" s="1"/>
  <c r="A468" s="1"/>
  <c r="A469" s="1"/>
  <c r="A470" s="1"/>
  <c r="A475" l="1"/>
  <c r="A476" s="1"/>
  <c r="A473"/>
  <c r="A474" s="1"/>
  <c r="A482" l="1"/>
  <c r="A483" s="1"/>
  <c r="A477"/>
  <c r="A478" s="1"/>
  <c r="A479" s="1"/>
  <c r="A480" s="1"/>
  <c r="A481" s="1"/>
  <c r="A485" l="1"/>
  <c r="A486" s="1"/>
  <c r="A484"/>
  <c r="A490" l="1"/>
  <c r="A491" s="1"/>
  <c r="A487"/>
  <c r="A488" s="1"/>
  <c r="A489" s="1"/>
  <c r="A493" l="1"/>
  <c r="A494" s="1"/>
  <c r="A492"/>
  <c r="A499" l="1"/>
  <c r="A500" s="1"/>
  <c r="A495"/>
  <c r="A496" s="1"/>
  <c r="A497" s="1"/>
  <c r="A498" s="1"/>
  <c r="A502" l="1"/>
  <c r="A503" s="1"/>
  <c r="A501"/>
  <c r="A505" l="1"/>
  <c r="A506" s="1"/>
  <c r="A504"/>
  <c r="A511" l="1"/>
  <c r="A512" s="1"/>
  <c r="A513" s="1"/>
  <c r="A514" s="1"/>
  <c r="A507"/>
  <c r="A508" s="1"/>
  <c r="A509" s="1"/>
  <c r="A510" s="1"/>
  <c r="A520" l="1"/>
  <c r="A521" s="1"/>
  <c r="A515"/>
  <c r="A516" s="1"/>
  <c r="A517" s="1"/>
  <c r="A518" s="1"/>
  <c r="A519" s="1"/>
  <c r="A523" l="1"/>
  <c r="A524" s="1"/>
  <c r="A525" s="1"/>
  <c r="A526" s="1"/>
  <c r="A527" s="1"/>
  <c r="A522"/>
  <c r="A529" l="1"/>
  <c r="A530" s="1"/>
  <c r="A528"/>
  <c r="A533" l="1"/>
  <c r="A534" s="1"/>
  <c r="A531"/>
  <c r="A532" s="1"/>
  <c r="A536" l="1"/>
  <c r="A537" s="1"/>
  <c r="A535"/>
  <c r="A542" l="1"/>
  <c r="A543" s="1"/>
  <c r="A538"/>
  <c r="A539" s="1"/>
  <c r="A540" s="1"/>
  <c r="A541" s="1"/>
  <c r="A549" l="1"/>
  <c r="A550" s="1"/>
  <c r="A544"/>
  <c r="A545" s="1"/>
  <c r="A546" s="1"/>
  <c r="A547" s="1"/>
  <c r="A548" s="1"/>
  <c r="A555" l="1"/>
  <c r="A556" s="1"/>
  <c r="A551"/>
  <c r="A552" s="1"/>
  <c r="A553" s="1"/>
  <c r="A554" s="1"/>
  <c r="A561" l="1"/>
  <c r="A562" s="1"/>
  <c r="A557"/>
  <c r="A558" s="1"/>
  <c r="A559" s="1"/>
  <c r="A560" s="1"/>
  <c r="A567" l="1"/>
  <c r="A568" s="1"/>
  <c r="A569" s="1"/>
  <c r="A570" s="1"/>
  <c r="A563"/>
  <c r="A564" s="1"/>
  <c r="A565" s="1"/>
  <c r="A566" s="1"/>
  <c r="A576" l="1"/>
  <c r="A577" s="1"/>
  <c r="A578" s="1"/>
  <c r="A579" s="1"/>
  <c r="A571"/>
  <c r="A572" s="1"/>
  <c r="A573" s="1"/>
  <c r="A574" s="1"/>
  <c r="A575" s="1"/>
  <c r="A582" l="1"/>
  <c r="A583" s="1"/>
  <c r="A580"/>
  <c r="A581" s="1"/>
  <c r="A586" l="1"/>
  <c r="A587" s="1"/>
  <c r="A588" s="1"/>
  <c r="A589" s="1"/>
  <c r="A584"/>
  <c r="A585" s="1"/>
  <c r="A591" l="1"/>
  <c r="A592" s="1"/>
  <c r="A590"/>
  <c r="A595" l="1"/>
  <c r="A596" s="1"/>
  <c r="A593"/>
  <c r="A594" s="1"/>
  <c r="A599" l="1"/>
  <c r="A600" s="1"/>
  <c r="A601" s="1"/>
  <c r="A602" s="1"/>
  <c r="A603" s="1"/>
  <c r="A604" s="1"/>
  <c r="A597"/>
  <c r="A598" s="1"/>
</calcChain>
</file>

<file path=xl/sharedStrings.xml><?xml version="1.0" encoding="utf-8"?>
<sst xmlns="http://schemas.openxmlformats.org/spreadsheetml/2006/main" count="8224" uniqueCount="1814">
  <si>
    <t>Распределение субвенции на осуществление государственных полномочий по первичному воинскому учету на территориях, где отсутствуют военные комиссариаты по сельсоветам Манского района</t>
  </si>
  <si>
    <t>Наименование</t>
  </si>
  <si>
    <t xml:space="preserve">Сумма субвенции, руб.                 </t>
  </si>
  <si>
    <t>1.</t>
  </si>
  <si>
    <t>Первоманский</t>
  </si>
  <si>
    <t>2.</t>
  </si>
  <si>
    <t>Камарчагский</t>
  </si>
  <si>
    <t>3.</t>
  </si>
  <si>
    <t>Каменский</t>
  </si>
  <si>
    <t>4.</t>
  </si>
  <si>
    <t>Шалинский</t>
  </si>
  <si>
    <t>5.</t>
  </si>
  <si>
    <t>Кияйский</t>
  </si>
  <si>
    <t>6.</t>
  </si>
  <si>
    <t>Унгутский</t>
  </si>
  <si>
    <t>7.</t>
  </si>
  <si>
    <t>Нарвинский</t>
  </si>
  <si>
    <t>8.</t>
  </si>
  <si>
    <t>Орешенский</t>
  </si>
  <si>
    <t>9.</t>
  </si>
  <si>
    <t>Колбинский</t>
  </si>
  <si>
    <t>10.</t>
  </si>
  <si>
    <t>Степнобаджейский</t>
  </si>
  <si>
    <t>11.</t>
  </si>
  <si>
    <t>Выезжелогский</t>
  </si>
  <si>
    <t xml:space="preserve">Итого: </t>
  </si>
  <si>
    <r>
      <t xml:space="preserve">МЕТОДИКА
РАСПРЕДЕЛЕНИЯ СУБВЕНЦИИ НА ОСУЩЕСТВЛЕНИЕ ГОСУДАРСТВЕННЫХ ПОЛНОМОЧИЙ ПО ОСУЩЕСТВЛЕНИЮ ПЕРВИЧНОГО ВОИНСКОГО УЧЕТА НА ТЕРРИТОРИЯХ, ГДЕ ОТСУТСТВУЮТ ВОЕННЫЕ КОМИССАРИАТЫ ПО СЕЛЬСОВЕТАМ РАЙОНА
Средства субвенции на осуществление органами местного самоуправления муниципальных районов края государственных полномочий по расчету и предоставлению субвенций бюджетам сельсоветов по осуществлению первичного воинского учета на территориях, где отсутствуют военные комиссариаты, предоставленные из краевого бюджета, подлежат распределению между бюджетами сельсоветов, входящих в состав района, по следующей формуле:
Si = S x (ki / k), где:
Si - объем субвенции бюджету i-го сельсовета района;
S – общий объем средств районному бюджету из краевого бюджета в планируемом периоде на финансирование расходов по осуществлению первичного воинского учета на территориях, где отсутствуют военные комиссариаты.
ki – коэффициент рабочего времени военно-учетного работника i-го сельсовета района.
k – суммарный коэффициент рабочего времени военно-учетных работников района.
</t>
    </r>
    <r>
      <rPr>
        <sz val="10"/>
        <rFont val="Arial Cyr"/>
        <charset val="204"/>
      </rPr>
      <t xml:space="preserve">
</t>
    </r>
  </si>
  <si>
    <t>№ п/п</t>
  </si>
  <si>
    <t>Сумма, руб.</t>
  </si>
  <si>
    <t>2020 год</t>
  </si>
  <si>
    <t>Численность постоянного населения муниципального образования на 01.01.2017 год, чел.</t>
  </si>
  <si>
    <t>2021 год</t>
  </si>
  <si>
    <t>Приложение №1</t>
  </si>
  <si>
    <t>Источники внутреннего финансирования дефицита районного</t>
  </si>
  <si>
    <t>(рублей)</t>
  </si>
  <si>
    <t>№ строки</t>
  </si>
  <si>
    <t>Код</t>
  </si>
  <si>
    <t>Наименование показателя</t>
  </si>
  <si>
    <t>2</t>
  </si>
  <si>
    <t>3</t>
  </si>
  <si>
    <t>012 01 00 00 00 00 0000 000</t>
  </si>
  <si>
    <t>Источники внутреннего финансирования дефицитов бюджетов</t>
  </si>
  <si>
    <t>012 01 02 00 00 00 0000 000</t>
  </si>
  <si>
    <t>Кредиты кредитных организаций в валюте Российской Федерации</t>
  </si>
  <si>
    <t>Получение кредитов от кредитных организаций  в валюте Российской Федерации</t>
  </si>
  <si>
    <t xml:space="preserve">Получение кредитов от кредитных организаций бюджетами муниципальных районов в валюте Российской Федерации </t>
  </si>
  <si>
    <t>Погашение кредитов от кредитных организаций  в валюте Российской Федерации</t>
  </si>
  <si>
    <t xml:space="preserve">Погашение кредитов от кредитных организаций бюджетами муниципальных районов в валюте Российской Федерации </t>
  </si>
  <si>
    <t>012 01 03 00 00 00 0000 000</t>
  </si>
  <si>
    <t>Бюджетные кредиты от других бюджетов бюджетной системы Российской Федерации</t>
  </si>
  <si>
    <t>012 01 03 01 00 00 0000 700</t>
  </si>
  <si>
    <t>Получение бюджетных кредитов от других бюджетов бюджетной системы Российской Федерации в валюте Российской Федерации</t>
  </si>
  <si>
    <t>012 01 03 01 00 05 0000 710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</si>
  <si>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</si>
  <si>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012 01 03 01 00 00 0000 800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</si>
  <si>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</si>
  <si>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012 01 03 01 00 05 0000 810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</si>
  <si>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</si>
  <si>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012 01 05 00 00 00 0000 000</t>
  </si>
  <si>
    <t>Изменение остатков средств на счетах по учету средств бюджета</t>
  </si>
  <si>
    <t>012 01 05 00 00 00 0000 500</t>
  </si>
  <si>
    <t>Увеличение остатков средств бюджета</t>
  </si>
  <si>
    <t>012 01 05 02 00 00 0000 500</t>
  </si>
  <si>
    <t xml:space="preserve">Увеличение прочих остатков средств бюджетов </t>
  </si>
  <si>
    <t>012 01 05 02 01 00 0000 510</t>
  </si>
  <si>
    <t xml:space="preserve">Увеличение прочих остатков денежных средств бюджетов </t>
  </si>
  <si>
    <t>012 01 05 02 01 05 0000 510</t>
  </si>
  <si>
    <t>Увеличение прочих остатков денежных средств бюджетов муниципальных районов</t>
  </si>
  <si>
    <t>012 01 05 00 00 00 0000 600</t>
  </si>
  <si>
    <t>Уменьшение остатков средств бюджетов</t>
  </si>
  <si>
    <t>012 01 05 02 00 00 0000 600</t>
  </si>
  <si>
    <t xml:space="preserve">Уменьшение прочих остатков средств бюджетов </t>
  </si>
  <si>
    <t>012 01 05 02 01 00 0000 610</t>
  </si>
  <si>
    <t xml:space="preserve">Уменьшение прочих остатков денежных средств бюджетов </t>
  </si>
  <si>
    <t>012 01 05 02 01 05 0000 610</t>
  </si>
  <si>
    <t>Уменьшение прочих остатков денежных средств бюджетов муниципальных районов</t>
  </si>
  <si>
    <t>012 01 06 00 00 00 0000 000</t>
  </si>
  <si>
    <t>Иные источники внутреннего финансирования дефицитов бюджета</t>
  </si>
  <si>
    <t>012 01 06 05 00 00 0000 000</t>
  </si>
  <si>
    <t>Бюджетные кредиты, предоставленные внутри страны в валюте Российской федерации</t>
  </si>
  <si>
    <t>012 01 06 05 00 00 0000 600</t>
  </si>
  <si>
    <t xml:space="preserve">Возврат бюджетных кредитов, предоставленных внутри страны в валюте Российской федерации </t>
  </si>
  <si>
    <t>012 01 06 05 01 05 0000 640</t>
  </si>
  <si>
    <t xml:space="preserve">Возврат бюджетных кредитов, предоставленных юридическим лицам из бюджетов муниципальных образований в валюте Российской федерации </t>
  </si>
  <si>
    <t>012 01 06 05 01 05 0100 640</t>
  </si>
  <si>
    <t>Возврат бюджетных кредитов организациями АПК на приобретение ГСМ</t>
  </si>
  <si>
    <t>Приложение №2</t>
  </si>
  <si>
    <t>Перечень главных администраторов доходов районного бюджета</t>
  </si>
  <si>
    <t>Код  главного админи-стратора</t>
  </si>
  <si>
    <t>Код классификации доходов бюджета</t>
  </si>
  <si>
    <t xml:space="preserve"> Наименование кода классификации доходов бюджета
</t>
  </si>
  <si>
    <t>4</t>
  </si>
  <si>
    <t>012</t>
  </si>
  <si>
    <t xml:space="preserve">Финансовое управление администрации Манского района  </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</si>
  <si>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</si>
  <si>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</si>
  <si>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1 13 02995 05 0001 130</t>
  </si>
  <si>
    <t>Прочие доходы от компенсации затрат бюджетов муниципальных районов</t>
  </si>
  <si>
    <t>1 13 02995 05 0002 130</t>
  </si>
  <si>
    <t>1 13 02995 05 0005 130</t>
  </si>
  <si>
    <t>1 17 01050 05 0000 180</t>
  </si>
  <si>
    <t xml:space="preserve">Невыясненные поступления, зачисляемые в бюджеты муниципальных районов </t>
  </si>
  <si>
    <t>1 17 05050 05 0000 180</t>
  </si>
  <si>
    <t>Прочие неналоговые доходы бюджетов муниципальных районов</t>
  </si>
  <si>
    <t>Дотации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</si>
  <si>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 xml:space="preserve">012 </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</si>
  <si>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</si>
  <si>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</si>
  <si>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</si>
  <si>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«Поддержка искусства и народного творчества» государственной программы Красноярского края «Развитие культуры и туризма»</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</si>
  <si>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</si>
  <si>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края для реализации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</si>
  <si>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</si>
  <si>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</si>
  <si>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</si>
  <si>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</si>
  <si>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</si>
  <si>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</si>
  <si>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бюджетными учреждениями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</si>
  <si>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</si>
  <si>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013</t>
  </si>
  <si>
    <t xml:space="preserve">Комитет по управлению муниципальным имуществом  Манского района  </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</si>
  <si>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</si>
  <si>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1 11 05025 05 0000 120</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</si>
  <si>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t>
  </si>
  <si>
    <t>1 11 05075 05 0000 120</t>
  </si>
  <si>
    <t xml:space="preserve">Доходы от сдачи в аренду имущества, составляющего казну муниципальных районов (за исключением земельных участков)
</t>
  </si>
  <si>
    <t xml:space="preserve">1 11 09045 05 0000 120 </t>
  </si>
  <si>
    <t xml:space="preserve">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</si>
  <si>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</si>
  <si>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</si>
  <si>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1 14 06013 05 0000 430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</si>
  <si>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</si>
  <si>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1 14 06025 05 0000 430  </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</si>
  <si>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</si>
  <si>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Невыясненные поступления, зачисляемые в бюджеты муниципальных районов</t>
  </si>
  <si>
    <t>014</t>
  </si>
  <si>
    <t xml:space="preserve">Управление сельского хозяйства администрации Манского района </t>
  </si>
  <si>
    <t xml:space="preserve">Прочие неналоговые доходы бюджетов муниципальных районов
</t>
  </si>
  <si>
    <t>1 13 02995 05 0000 130</t>
  </si>
  <si>
    <t>019</t>
  </si>
  <si>
    <t xml:space="preserve">Муниципальное казённое учреждение  Манского района «Служба Заказчика»  </t>
  </si>
  <si>
    <t>1 13 01995 05 0000 130</t>
  </si>
  <si>
    <t>Прочие доходы от оказания платных услуг (работ) получателями средств бюджетов муниципальных районов</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</si>
  <si>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</si>
  <si>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бюджетов муниципальных районов от возврата иными организациями остатков субсидий прошлых лет</t>
  </si>
  <si>
    <t>021</t>
  </si>
  <si>
    <t xml:space="preserve">Управление образования администрации Манского района </t>
  </si>
  <si>
    <t>031</t>
  </si>
  <si>
    <t xml:space="preserve">Администрация Манского района  </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</si>
  <si>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</si>
  <si>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</si>
  <si>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1 08 07150 01 4000 110</t>
  </si>
  <si>
    <t>Государственная пошлина за выдачу разрешения на установку рекламной конструкции (прочие поступления)</t>
  </si>
  <si>
    <t>1 13 02065 05 0000 130</t>
  </si>
  <si>
    <t>Доходы, поступающие в порядке возмещения расходов, понесенных в связи с эксплуатацией имущества муниципальных районов</t>
  </si>
  <si>
    <t>Прочие безвозмездные поступления от государственных (муниципальных) организаций в бюджеты муниципальных районов</t>
  </si>
  <si>
    <t>Прочие безвозмездные поступления в бюджеты муниципальных районов</t>
  </si>
  <si>
    <t xml:space="preserve">Прочие безвозмездные поступления </t>
  </si>
  <si>
    <t>Приложение №4</t>
  </si>
  <si>
    <t>Наименование кода классификации доходов бюджета</t>
  </si>
  <si>
    <t>код главного администратора</t>
  </si>
  <si>
    <t>код вида доходов бюджета</t>
  </si>
  <si>
    <t>код подвида доходов бюджета</t>
  </si>
  <si>
    <t>код группы</t>
  </si>
  <si>
    <t>код подгруппы</t>
  </si>
  <si>
    <t>код статьи</t>
  </si>
  <si>
    <t>код подстатьи</t>
  </si>
  <si>
    <t>код элемента</t>
  </si>
  <si>
    <t>код группы подвида</t>
  </si>
  <si>
    <t>код аналитической группы подвида</t>
  </si>
  <si>
    <t>1</t>
  </si>
  <si>
    <t>5</t>
  </si>
  <si>
    <t>6</t>
  </si>
  <si>
    <t>7</t>
  </si>
  <si>
    <t>8</t>
  </si>
  <si>
    <t>000</t>
  </si>
  <si>
    <t>00</t>
  </si>
  <si>
    <t>0000</t>
  </si>
  <si>
    <t>НАЛОГОВЫЕ И НЕНАЛОГОВЫЕ ДОХОДЫ</t>
  </si>
  <si>
    <t>01</t>
  </si>
  <si>
    <t>НАЛОГИ НА ПРИБЫЛЬ, ДОХОДЫ</t>
  </si>
  <si>
    <t>182</t>
  </si>
  <si>
    <t>110</t>
  </si>
  <si>
    <t>Налог на прибыль организаций</t>
  </si>
  <si>
    <t>010</t>
  </si>
  <si>
    <t>Налог на прибыль организаций, зачисляемый в бюджеты бюджетной системы Российской Федерации по соответствующим ставкам</t>
  </si>
  <si>
    <t>02</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</si>
  <si>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</si>
  <si>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</si>
  <si>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</si>
  <si>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</si>
  <si>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</si>
  <si>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</si>
  <si>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</si>
  <si>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</si>
  <si>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</si>
  <si>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</si>
  <si>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</si>
  <si>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</si>
  <si>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100</t>
  </si>
  <si>
    <t>240</t>
  </si>
  <si>
    <t>05</t>
  </si>
  <si>
    <t>НАЛОГИ НА СОВОКУПНЫЙ ДОХОД</t>
  </si>
  <si>
    <t xml:space="preserve">Единый налог на вмененный доход для отдельных видов деятельности
</t>
  </si>
  <si>
    <t xml:space="preserve">Единый сельскохозяйственный налог
</t>
  </si>
  <si>
    <t>04</t>
  </si>
  <si>
    <t xml:space="preserve">Налог, взимаемый в связи с применением патентной системы налогообложения
</t>
  </si>
  <si>
    <t xml:space="preserve">Налог, взимаемый в связи с применением патентной системы налогообложения, зачисляемый в бюджеты муниципальных районов
</t>
  </si>
  <si>
    <t>08</t>
  </si>
  <si>
    <t>ГОСУДАРСТВЕННАЯ ПОШЛИНА</t>
  </si>
  <si>
    <t xml:space="preserve">Государственная пошлина по делам, рассматриваемым в судах общей юрисдикции, мировыми судьями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</si>
  <si>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</si>
  <si>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11</t>
  </si>
  <si>
    <t>ДОХОДЫ ОТ ИСПОЛЬЗОВАНИЯ ИМУЩЕСТВА, НАХОДЯЩЕГОСЯ В ГОСУДАРСТВЕННОЙ И МУНИЦИПАЛЬНОЙ СОБСТВЕННОСТИ</t>
  </si>
  <si>
    <t>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</si>
  <si>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</si>
  <si>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</si>
  <si>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</si>
  <si>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
</t>
  </si>
  <si>
    <t>025</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</si>
  <si>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t>
  </si>
  <si>
    <t>070</t>
  </si>
  <si>
    <t>Доходы от сдачи в аренду имущества, составляющего государственную (муниципальную) казну (за исключением земельных участков)</t>
  </si>
  <si>
    <t>075</t>
  </si>
  <si>
    <t xml:space="preserve">Доходы от сдачи в аренду имущества, составляющего казну муниципальных районов (за исключением земельных участков)  </t>
  </si>
  <si>
    <t>09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</si>
  <si>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</si>
  <si>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</si>
  <si>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045</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</si>
  <si>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</si>
  <si>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12</t>
  </si>
  <si>
    <t>ПЛАТЕЖИ ПРИ ПОЛЬЗОВАНИИ ПРИРОДНЫМИ РЕСУРСАМИ</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</si>
  <si>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</si>
  <si>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</si>
  <si>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</si>
  <si>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</si>
  <si>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041</t>
  </si>
  <si>
    <t>Плата за размещение отходов производства</t>
  </si>
  <si>
    <t>13</t>
  </si>
  <si>
    <t>130</t>
  </si>
  <si>
    <t>Доходы от компенсации затрат государства</t>
  </si>
  <si>
    <t>060</t>
  </si>
  <si>
    <t>Доходы, поступающие в порядке возмещения расходов, понесенных в связи с эксплуатацией имущества</t>
  </si>
  <si>
    <t>065</t>
  </si>
  <si>
    <t>Доходы, поступающие в порядке возмещения расходов, понесенных в связи с эксплуатацией  имущества муниципальных районов</t>
  </si>
  <si>
    <t>990</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</si>
  <si>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</si>
  <si>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</si>
  <si>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</si>
  <si>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050</t>
  </si>
  <si>
    <t>410</t>
  </si>
  <si>
    <t>053</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</si>
  <si>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</si>
  <si>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06</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</si>
  <si>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</si>
  <si>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</si>
  <si>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</si>
  <si>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</si>
  <si>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</si>
  <si>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313</t>
  </si>
  <si>
    <t>10</t>
  </si>
  <si>
    <t>16</t>
  </si>
  <si>
    <t>ШТРАФЫ, САНКЦИИ, ВОЗМЕЩЕНИЕ УЩЕРБА</t>
  </si>
  <si>
    <t>140</t>
  </si>
  <si>
    <t>25</t>
  </si>
  <si>
    <t>30</t>
  </si>
  <si>
    <t>35</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</si>
  <si>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</si>
  <si>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</si>
  <si>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</si>
  <si>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15</t>
  </si>
  <si>
    <t>001</t>
  </si>
  <si>
    <t>Дотации на выравнивание бюджетной обеспеченности</t>
  </si>
  <si>
    <t>29</t>
  </si>
  <si>
    <t>999</t>
  </si>
  <si>
    <t>Прочие субсидии</t>
  </si>
  <si>
    <t>Прочие субсидии бюджетам муниципальных районов</t>
  </si>
  <si>
    <t>7456</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</si>
  <si>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</si>
  <si>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7408</t>
  </si>
  <si>
    <t>7555</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</si>
  <si>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</si>
  <si>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</si>
  <si>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024</t>
  </si>
  <si>
    <t>Субвенции местным бюджетам на выполнение передаваемых полномочий субъектов Российской Федерации</t>
  </si>
  <si>
    <t>2438</t>
  </si>
  <si>
    <t>7409</t>
  </si>
  <si>
    <t>7429</t>
  </si>
  <si>
    <t>7514</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</si>
  <si>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</si>
  <si>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7517</t>
  </si>
  <si>
    <t>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</si>
  <si>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7518</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</si>
  <si>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</si>
  <si>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7519</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</si>
  <si>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</si>
  <si>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7552</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</si>
  <si>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</si>
  <si>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7554</t>
  </si>
  <si>
    <t>7564</t>
  </si>
  <si>
    <t>7566</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</si>
  <si>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</si>
  <si>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7570</t>
  </si>
  <si>
    <t>7588</t>
  </si>
  <si>
    <t>7601</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</si>
  <si>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</si>
  <si>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7604</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</si>
  <si>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</si>
  <si>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7649</t>
  </si>
  <si>
    <t>029</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</si>
  <si>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</si>
  <si>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</si>
  <si>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118</t>
  </si>
  <si>
    <t>Субвенции бюджетам на осуществление первичного воинского учета на территориях, где отсутствуют военные комиссариаты</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</si>
  <si>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</si>
  <si>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40</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</si>
  <si>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</si>
  <si>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</si>
  <si>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ВСЕГО</t>
  </si>
  <si>
    <t>Приложение №6</t>
  </si>
  <si>
    <t>( рублей)</t>
  </si>
  <si>
    <t xml:space="preserve">                                                                                                                                                                                                                                                               </t>
  </si>
  <si>
    <t>Наименование показателя бюджетной классификации</t>
  </si>
  <si>
    <t>Раздел-подраздел</t>
  </si>
  <si>
    <t>Сумма на 2021 год</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</si>
  <si>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</si>
  <si>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</si>
  <si>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</si>
  <si>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</si>
  <si>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</si>
  <si>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</si>
  <si>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</si>
  <si>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</si>
  <si>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</si>
  <si>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</si>
  <si>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Обеспечение деятельности финансовых, налоговых и таможенных органов и органов финансового (финансово-бюджетного) надзора</t>
  </si>
  <si>
    <t>0106</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</si>
  <si>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</si>
  <si>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</si>
  <si>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</si>
  <si>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</si>
  <si>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</si>
  <si>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</si>
  <si>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</si>
  <si>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</si>
  <si>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</si>
  <si>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</si>
  <si>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</si>
  <si>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</si>
  <si>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Другие вопросы в области национальной безопасности и правоохранительной деятельности</t>
  </si>
  <si>
    <t>0314</t>
  </si>
  <si>
    <t>НАЦИОНАЛЬНАЯ ЭКОНОМИКА</t>
  </si>
  <si>
    <t>0400</t>
  </si>
  <si>
    <t>Сельское хозяйство и рыболовство</t>
  </si>
  <si>
    <t>0405</t>
  </si>
  <si>
    <t>Транспорт</t>
  </si>
  <si>
    <t>0408</t>
  </si>
  <si>
    <t>Дорожное хозяйство (дорожные фонды)</t>
  </si>
  <si>
    <t>0409</t>
  </si>
  <si>
    <t>Связь и информатика</t>
  </si>
  <si>
    <t>0410</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</si>
  <si>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</si>
  <si>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</si>
  <si>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</si>
  <si>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</si>
  <si>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</si>
  <si>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</si>
  <si>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</si>
  <si>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</si>
  <si>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Другие вопросы в области жилищно-коммунального хозяйства</t>
  </si>
  <si>
    <t>0505</t>
  </si>
  <si>
    <t>ОХРАНА ОКРУЖАЮЩЕЙ СРЕДЫ</t>
  </si>
  <si>
    <t>0600</t>
  </si>
  <si>
    <t>Другие вопросы в области охраны окружающей среды</t>
  </si>
  <si>
    <t>0605</t>
  </si>
  <si>
    <t>ОБРАЗОВАНИЕ</t>
  </si>
  <si>
    <t>0700</t>
  </si>
  <si>
    <t>Дошкольное образование</t>
  </si>
  <si>
    <t>0701</t>
  </si>
  <si>
    <t>Общее образование</t>
  </si>
  <si>
    <t>0702</t>
  </si>
  <si>
    <t>Дополнительное образование детей</t>
  </si>
  <si>
    <t>0703</t>
  </si>
  <si>
    <t>Молодежная политика</t>
  </si>
  <si>
    <t>0707</t>
  </si>
  <si>
    <t>Другие вопросы в области образования</t>
  </si>
  <si>
    <t>0709</t>
  </si>
  <si>
    <t>КУЛЬТУРА, КИНЕМАТОГРАФИЯ</t>
  </si>
  <si>
    <t>0800</t>
  </si>
  <si>
    <t>Культура</t>
  </si>
  <si>
    <t>0801</t>
  </si>
  <si>
    <t>Другие вопросы в области культуры, кинематографии</t>
  </si>
  <si>
    <t>0804</t>
  </si>
  <si>
    <t>ЗДРАВООХРАНЕНИЕ</t>
  </si>
  <si>
    <t>0900</t>
  </si>
  <si>
    <t>Другие вопросы в области здравоохранения</t>
  </si>
  <si>
    <t>0909</t>
  </si>
  <si>
    <t>СОЦИАЛЬНАЯ ПОЛИТИКА</t>
  </si>
  <si>
    <t>1000</t>
  </si>
  <si>
    <t>Пенсионное обеспечение</t>
  </si>
  <si>
    <t>1001</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</si>
  <si>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</si>
  <si>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</si>
  <si>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</si>
  <si>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</si>
  <si>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</si>
  <si>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</si>
  <si>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</si>
  <si>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</si>
  <si>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Массовый спорт</t>
  </si>
  <si>
    <t>1102</t>
  </si>
  <si>
    <t>ОБСЛУЖИВАНИЕ ГОСУДАРСТВЕННОГО И МУНИЦИПАЛЬНОГО ДОЛГА</t>
  </si>
  <si>
    <t>1300</t>
  </si>
  <si>
    <t>1301</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</si>
  <si>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</si>
  <si>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</si>
  <si>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</si>
  <si>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</si>
  <si>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Прочие межбюджетные трансферты общего характера</t>
  </si>
  <si>
    <t>1403</t>
  </si>
  <si>
    <t>Условно утвержденные расходы</t>
  </si>
  <si>
    <t>ВСЕГО:</t>
  </si>
  <si>
    <t>Приложение №7</t>
  </si>
  <si>
    <t>Ведомственная структура расходов районного бюджета</t>
  </si>
  <si>
    <t>Единица измерения:</t>
  </si>
  <si>
    <t>руб.</t>
  </si>
  <si>
    <t>Код ведомства</t>
  </si>
  <si>
    <t>Целевая статья</t>
  </si>
  <si>
    <t>Вид расходов</t>
  </si>
  <si>
    <t>Финансовое управление администрации Манского района</t>
  </si>
  <si>
    <t>Муниципальная программа "Управление муниципальными финансами"</t>
  </si>
  <si>
    <t>0700000000</t>
  </si>
  <si>
    <t>Подпрограмма "Обеспечение реализации муниципальной программы и прочие мероприятия"</t>
  </si>
  <si>
    <t>0730000000</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</si>
  <si>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t>
  </si>
  <si>
    <t>0730000150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</si>
  <si>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</si>
  <si>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</si>
  <si>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</si>
  <si>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</si>
  <si>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</si>
  <si>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Выполнение функций по переданным полномочиям поселений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t>
  </si>
  <si>
    <t>0730000650</t>
  </si>
  <si>
    <t>Непрограммные мероприятия</t>
  </si>
  <si>
    <t>9900000000</t>
  </si>
  <si>
    <t>Прочие непрограммные мероприятия</t>
  </si>
  <si>
    <t>9990000000</t>
  </si>
  <si>
    <t>9990075140</t>
  </si>
  <si>
    <t>Межбюджетные трансферты</t>
  </si>
  <si>
    <t>500</t>
  </si>
  <si>
    <t>Субвенции</t>
  </si>
  <si>
    <t>530</t>
  </si>
  <si>
    <t>Субвенции на осуществление первичного воинского учета на территориях, где отсутствуют военные комиссариаты в рамках непрограммных мероприятий</t>
  </si>
  <si>
    <t>9990051180</t>
  </si>
  <si>
    <t>Расходы бюджетам муниципальных образований на организацию и проведение акарицидных обработок мест массового отдыха населения в рамках непрограммных мероприятий</t>
  </si>
  <si>
    <t>9990075550</t>
  </si>
  <si>
    <t>Подпрограмма "Управление муниципальным долгом Манского района"</t>
  </si>
  <si>
    <t>0720000000</t>
  </si>
  <si>
    <t>Процентные платежи по муниципальному долгу в рамках подпрограммы "Управление муниципальным долгом Манского района" муниципальной прграммы "Управление муниципальными финансами"</t>
  </si>
  <si>
    <t>0720000660</t>
  </si>
  <si>
    <t>Обслуживание государственного (муниципального) долга</t>
  </si>
  <si>
    <t>700</t>
  </si>
  <si>
    <t>Обслуживание муниципального долга</t>
  </si>
  <si>
    <t>730</t>
  </si>
  <si>
    <t>Подпрогдамма "Создание условий для эффективного и ответственного управления муниципальными финансами, повышения устойчивости бюджетов сельсоветов Манского района"</t>
  </si>
  <si>
    <t>0710000000</t>
  </si>
  <si>
    <t>Выравнивание бюджетной обеспеченности бюджетов поселений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сельсоветов Манского района" муниципальной программы "Управление муниципальными финансами"</t>
  </si>
  <si>
    <t>0710068150</t>
  </si>
  <si>
    <t>Дотации</t>
  </si>
  <si>
    <t>510</t>
  </si>
  <si>
    <t>Выравнивание бюджетной обеспеченности бюджетов поселений за счет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сельсоветов Манского района" муниципальной программы "Управление муниципальными финансами"</t>
  </si>
  <si>
    <t>0710076010</t>
  </si>
  <si>
    <t>Обеспечение сбалансированности бюджетов сельсоветов в рамках подпрограммы "Создание условий для эффективного и ответственного управления муниципальными финансами, повышения устойчивости бюджетов сельсоветов Манского района" муниципальной программы "Управление муниципальными финансами"</t>
  </si>
  <si>
    <t>0710068160</t>
  </si>
  <si>
    <t>540</t>
  </si>
  <si>
    <t>Комитет по управлению муниципальным имуществом Манского района</t>
  </si>
  <si>
    <t>Муниципальная программа "Управление муниципальным имуществом муниципального образования Манского района"</t>
  </si>
  <si>
    <t>1000000000</t>
  </si>
  <si>
    <t>Подпрограмма "Развитие земельных и имущественных отношений"</t>
  </si>
  <si>
    <t>1010000000</t>
  </si>
  <si>
    <t>Оценка земель муниципальной собственности в рамках подпрограммы "Развитие земельных и имущественных отношений" муниципальной программы "Управление муниципальным имуществом муниципального образования Манского района"</t>
  </si>
  <si>
    <t>1010061100</t>
  </si>
  <si>
    <t>Подпрограмма "Управление муниципальным имуществом"</t>
  </si>
  <si>
    <t>1020000000</t>
  </si>
  <si>
    <t>Оценка имущества муниципальной собственности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</si>
  <si>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1020061100</t>
  </si>
  <si>
    <t>Расходы на обеспечение взносов на капитальный ремонт общего имущества в МКД, собственниками помещений которых является муниципальное образование Манский район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</si>
  <si>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1020061110</t>
  </si>
  <si>
    <t>Расходы на содержание муниципального имущества находящегося в казне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</si>
  <si>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1020061120</t>
  </si>
  <si>
    <t>Иные бюджетные ассигнования</t>
  </si>
  <si>
    <t>800</t>
  </si>
  <si>
    <t>Уплата налогов, сборов и иных платежей</t>
  </si>
  <si>
    <t>850</t>
  </si>
  <si>
    <t>Инвентаризация и паспортизация имущества муниципальной собственности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</si>
  <si>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1020061200</t>
  </si>
  <si>
    <t>1030000000</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</si>
  <si>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"Управление муниципальным имуществом муниципального образования Манского района"</t>
  </si>
  <si>
    <t>1030000150</t>
  </si>
  <si>
    <t>Мероприятия по землеустройству и землепользованию в рамках подпрограммы "Развитие земельных и имущественных отношений" муниципальной программы "Управление муниципальным имуществом муниципального образования Манского района"</t>
  </si>
  <si>
    <t>1010061300</t>
  </si>
  <si>
    <t>Муниципальная программа "Развитие образования в Манском районе"</t>
  </si>
  <si>
    <t>0100000000</t>
  </si>
  <si>
    <t>Подпрограмма "Обеспечение жильем детей-сирот"</t>
  </si>
  <si>
    <t>0170000000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</si>
  <si>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подпрограмма "Обеспечение жильем детей-сирот и детей оставщихся без попечения родителей" муниципальной программы "Развитие образования в Манском районе"</t>
  </si>
  <si>
    <t>Капитальные вложения в объекты государственной (муниципальной) собственности</t>
  </si>
  <si>
    <t>400</t>
  </si>
  <si>
    <t>Бюджетные инвестиции</t>
  </si>
  <si>
    <t>Управление сельского хозяйства администрации Манского района</t>
  </si>
  <si>
    <t>Муниципальная программа "Развитие агропромышленного комплекса Манского района"</t>
  </si>
  <si>
    <t>1400000000</t>
  </si>
  <si>
    <t>Подпрограмма "Развитие малых форм хозяйствования в сельской местности"</t>
  </si>
  <si>
    <t>1410000000</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</si>
  <si>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рамках подпрограммы "Развитие малых форм хозяйствования в сельской местности" муниципальной программы "Развитие агропромышленного комплекса Манского района"</t>
  </si>
  <si>
    <t>1410024380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</si>
  <si>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</si>
  <si>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</si>
  <si>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Подпрограмма "Обеспечение реализации программы и прочие мероприятия"</t>
  </si>
  <si>
    <t>1440000000</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</si>
  <si>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"Развитие агропромышленного комплекса Манского района"</t>
  </si>
  <si>
    <t>1440000150</t>
  </si>
  <si>
    <t>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агропромышленного комплекса Манского райна"</t>
  </si>
  <si>
    <t>1440075170</t>
  </si>
  <si>
    <t>Подпрограмма "Организация проведения мероприятий по отлову, учету, содержанию и иному обращению с безнадзорными животными"</t>
  </si>
  <si>
    <t>1430000000</t>
  </si>
  <si>
    <t>Субвенции бюджетам муниципальных образований на 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"Организация проведения мероприятий по отлову, учету, содержанию и иному обращению с безнадзорными животными" муниципальной программы "Развитие агропромышленного комплекса на территории Манского района "</t>
  </si>
  <si>
    <t>1430075180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</si>
  <si>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</si>
  <si>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</si>
  <si>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</si>
  <si>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</si>
  <si>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</si>
  <si>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</si>
  <si>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</si>
  <si>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</si>
  <si>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Муниципальное казенное учреждение Манского района "Служба Заказчика"</t>
  </si>
  <si>
    <t>Муниципальная программа "Развитие транспортной системы"</t>
  </si>
  <si>
    <t>0900000000</t>
  </si>
  <si>
    <t>Подпрограмма "Организация пассажирских перевозок на территории Манского района"</t>
  </si>
  <si>
    <t>0920000000</t>
  </si>
  <si>
    <t>Отдельные мероприятия в области автомобильного транспор в рамках подпрограммы "Организация пассажирских перевозок на территории Манского района" муниципальной прграммы "Развитие транспортной системы"</t>
  </si>
  <si>
    <t>0920060500</t>
  </si>
  <si>
    <t>0910000000</t>
  </si>
  <si>
    <t>Содержание автомобильных дорог общего пользования местного значения за счет средств местного бюджета в рамках подпрограммы "Содержание и ремонт межпоселенческих дорог" муниципальной программы "Развитие транспортной системы"</t>
  </si>
  <si>
    <t>0910060430</t>
  </si>
  <si>
    <t>Муниципальная программа "Создание условий для развития услуг связи в малочисленных и труднодоступных населенных пунктах Манского района"</t>
  </si>
  <si>
    <t>1500000000</t>
  </si>
  <si>
    <t>Подпрограмма "Предоставление услуг подвижной радиотелефонной (сотовой) связи на базе цифровых технологий стандарта GSM 900/1800"</t>
  </si>
  <si>
    <t>1520000000</t>
  </si>
  <si>
    <t>Софнансирование расходов на создание условий для развития услуг связи в малочисленных и труднодоступных населенных пунктах Красноярского края по переданным полномочиям сельсоветов в рамках подпрограммы "Предоставление услуг подвижной радиотелефонной (сотовой) связи на базе цифровых технологий стандарта GSM 900/1800" муниципальной программы "Создание условий для развития услуг связи в малочисленных и труднодоступных населенных пунктах Манского района"</t>
  </si>
  <si>
    <t>1520ПS6450</t>
  </si>
  <si>
    <t>Муниципальная программа "Реформирование и модернизация жилищно-коммунального хозяйства и повышение энергетической эффективности"</t>
  </si>
  <si>
    <t>0800000000</t>
  </si>
  <si>
    <t>Подпрограмма "Развитие и модернизация объектов коммунальной инфраструктуры"</t>
  </si>
  <si>
    <t>0810000000</t>
  </si>
  <si>
    <t>Мероприятия в области коммунального хозяйства в рамках подпрограммы "Развитие и модернизация объектов коммунальной инфраструктуры"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</si>
  <si>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0810067370</t>
  </si>
  <si>
    <t>Субвенции бюджетам муниципальных образований на реализацию мер дополнительной поддержки населения, направленных на соблюдение размера вносимой гражданами платы за коммунальные услуги,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</si>
  <si>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0810075700</t>
  </si>
  <si>
    <t>Подпрограмма "Обеспечение реализации муниципальной программы"</t>
  </si>
  <si>
    <t>0840000000</t>
  </si>
  <si>
    <t>Выполнение функций по переданным полномочиям поселений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</si>
  <si>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0840000650</t>
  </si>
  <si>
    <t>Расходы на выплаты персоналу казенных учреждений</t>
  </si>
  <si>
    <t>Выполнение функций муниципальными казенными учреждениями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</si>
  <si>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0840000670</t>
  </si>
  <si>
    <t>Подпрограмма "Поддержка садоводства, огородничества и дачного хозяйства"</t>
  </si>
  <si>
    <t>1460000000</t>
  </si>
  <si>
    <t>Софинансирование расходов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объединений к источникам электроснабжения, водоснабжения по переданным полномочиям поселений в рамках подпрограммы "Поддержка садоводства, огородничества и дачного хозяйства" муниципальной программы "Развитие агропромышленного комплекса на территории Манского района "</t>
  </si>
  <si>
    <t>1460ПS5750</t>
  </si>
  <si>
    <t>Муниципальная программа "Охрана окружающей среды "</t>
  </si>
  <si>
    <t>1300000000</t>
  </si>
  <si>
    <t>Подпрограмма "Обращение с отходами на территории Манского района"</t>
  </si>
  <si>
    <t>1310000000</t>
  </si>
  <si>
    <t>Мероприятия по охране окружающей среды и экологической безопасности за счет средств местного бюджета в рамках программы "Охрана окружающей среды Манского района"</t>
  </si>
  <si>
    <t>1310061650</t>
  </si>
  <si>
    <t>Подпрограмма "Обеспечение условий реализации муниципальной программы и прочие мероприятия"</t>
  </si>
  <si>
    <t>0180000000</t>
  </si>
  <si>
    <t>Выполнение функций муниципальными казенными учреждениями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</si>
  <si>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0180000670</t>
  </si>
  <si>
    <t>Муниципальная программа "Развитие культуры Манского района"</t>
  </si>
  <si>
    <t>0300000000</t>
  </si>
  <si>
    <t>Подпрограмма "Обеспечение условий реализации программы и прочие мероприятия"</t>
  </si>
  <si>
    <t>0330000000</t>
  </si>
  <si>
    <t>Выполнение функций по переданным полномочиям поселений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</si>
  <si>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0330000650</t>
  </si>
  <si>
    <t>Выполнение функций казенными учреждениями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</si>
  <si>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0330000670</t>
  </si>
  <si>
    <t>Управление образования администрации Манского района</t>
  </si>
  <si>
    <t>Подпрограмма "Развитие дошкольного, общего и дополнительного образования"</t>
  </si>
  <si>
    <t>0110000000</t>
  </si>
  <si>
    <t>Выполнение функций муниципальными бюджетными учреждениями за счет средств местного бюджета в рамках подпрограммы "Развитие дошкольного, общего и дополнительного образования" муниципальной программы "Развитие образования в Манском районе"</t>
  </si>
  <si>
    <t>0110000680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</si>
  <si>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муниципальной программы "Развитие образования в Манском районе"</t>
  </si>
  <si>
    <t>0110074080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</si>
  <si>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</si>
  <si>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0110075880</t>
  </si>
  <si>
    <t>Подпрограмма "Обеспечение жизнедеятельности образовательных учреждений Манского района"</t>
  </si>
  <si>
    <t>0120000000</t>
  </si>
  <si>
    <t>Выполнения функций муниципальными бюджетными учреждениями в рамках подпрограммы "Обеспечение жизнедеятельности образовательных учреждений Манского района" муниципальной программы "Развитие образования в Манском районе"</t>
  </si>
  <si>
    <t>0120000680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</si>
  <si>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t>
  </si>
  <si>
    <t>0110074090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</si>
  <si>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</si>
  <si>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0110075640</t>
  </si>
  <si>
    <t>Подпрограмма "Организация отдыха, оздоровления и занятости в летнее время детей и подростков Манского района"</t>
  </si>
  <si>
    <t>0150000000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</si>
  <si>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"Организация отдыха, оздоровления и занятости в летнее время детей и подростков Манского района" муниципальной программы "Развитие образования в Манском районе"</t>
  </si>
  <si>
    <t>0150076490</t>
  </si>
  <si>
    <t>Подпрограмма "Развитие кадрового потенциала отрасли образования Манского района"</t>
  </si>
  <si>
    <t>0140000000</t>
  </si>
  <si>
    <t>Выполнение функций муниципальными казенными учреждениями в рамках подпрограммы "Развитие кадрового потенциала отрасли образования Манского района" муниципальной программы "Развитие образования в Манском районе"</t>
  </si>
  <si>
    <t>0140000670</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</si>
  <si>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</si>
  <si>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0180000150</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</si>
  <si>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</si>
  <si>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0110075660</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</si>
  <si>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</si>
  <si>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0110075540</t>
  </si>
  <si>
    <t>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</si>
  <si>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0180075560</t>
  </si>
  <si>
    <t>Администрация Манского района</t>
  </si>
  <si>
    <t>Непрограммные мероприятия органов местного самоуправления и муниципальных казенных учреждений</t>
  </si>
  <si>
    <t>9980000000</t>
  </si>
  <si>
    <t>Глава муниципального образования в рамках непрограммных мероприятий</t>
  </si>
  <si>
    <t>9980000130</t>
  </si>
  <si>
    <t>Выполнение функций органами местного самоуправления в рамках непрограммных мероприятий</t>
  </si>
  <si>
    <t>9980000150</t>
  </si>
  <si>
    <t>Выполнение функций органами местного самоуправления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</si>
  <si>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0330000150</t>
  </si>
  <si>
    <t>Муниципальная программа "Защита населения и территории Манского района от чрезвычайных ситуаций природного и техногенного характера"</t>
  </si>
  <si>
    <t>0600000000</t>
  </si>
  <si>
    <t>0640000000</t>
  </si>
  <si>
    <t>Выполнение функций органами местного самоуправления в рамках подпрограммы "Обеспечение реализации программы и прочие мероприятия" муниципальной программы "Защита населения и территории Манского района от чрезвычайных ситуаций природного и техногенного характера"</t>
  </si>
  <si>
    <t>0640000150</t>
  </si>
  <si>
    <t>Субвенций бюджетам муниципальных образований края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 в рамках непрограммных мероприятий</t>
  </si>
  <si>
    <t>9980051200</t>
  </si>
  <si>
    <t>Резервные фонды местных администраций в рамках непрограммных мероприятий</t>
  </si>
  <si>
    <t>9980001010</t>
  </si>
  <si>
    <t>Резервные средства</t>
  </si>
  <si>
    <t>870</t>
  </si>
  <si>
    <t>Выполнение функций казенными учреждениями в рамках непрограммных мероприятий</t>
  </si>
  <si>
    <t>9980000670</t>
  </si>
  <si>
    <t>Субвенции на осущуствление государственных полномочий по осуществлению увидомительной регистрации коллективных договорови территориальных соглашений и контроля за их выполнением в рамках непрограммных мероприятий</t>
  </si>
  <si>
    <t>9980074290</t>
  </si>
  <si>
    <t>Субвенция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рамках непрограммных мероприятий</t>
  </si>
  <si>
    <t>9980075190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</si>
  <si>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</si>
  <si>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9980076040</t>
  </si>
  <si>
    <t>Подпрограмма "Создание на территории Манского района комплексной системы своевременного оповещения и информирования населения об угрозе возникновения или возникновении черезвычайных ситуаций, своевременное доведение до населения информации, касающейся безопасности жизнидеятельности"</t>
  </si>
  <si>
    <t>0630000000</t>
  </si>
  <si>
    <t>Содержание единых дежурно-диспетчерских служб муниципальных образований за счет средств местного бюджета в рамках подпрограммы "Создание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 своевременное доведение до населения безопасности жизнидеятельности" муниципальной программы "Защита населения и территории Манского района от чрезвычайных ситуаций природного и техногенного характера"</t>
  </si>
  <si>
    <t>0630061870</t>
  </si>
  <si>
    <t>Подпрограмма "Повышение уровня антитеррористической защищенности муниципальных учреждений"</t>
  </si>
  <si>
    <t>0620000000</t>
  </si>
  <si>
    <t>Мероприятия по противодействию терроризма и экстремизма на территории Манского района в рамках подпрограммы "Повышение уровня антитеррористической защищенности муниципальных учреждений" муниципальной программы "Защита населения и территории Манского района от чрезвычайных ситуаций природного и техногенного характера"</t>
  </si>
  <si>
    <t>0620061860</t>
  </si>
  <si>
    <t>Муниципальная программа "Поддержка и развитие субъектов малого и среднего предпринимательства и формирование благоприятного инвестиционного климата на территории Манского района"</t>
  </si>
  <si>
    <t>1100000000</t>
  </si>
  <si>
    <t>Подпрограмма "Предоставление субсидий субъектам малого и среднего предпринимательства"</t>
  </si>
  <si>
    <t>1110000000</t>
  </si>
  <si>
    <t>Муниципальная программа "О территориальном планировании, градостроительном зонировании и документации по планировке территории Манского района"</t>
  </si>
  <si>
    <t>1200000000</t>
  </si>
  <si>
    <t>Выполнения функций муниципальными бюджетными учреждениями за счет средств местного бюджета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</si>
  <si>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0330000680</t>
  </si>
  <si>
    <t>Муниципальная программа "Развитие физической культуры и спорта Манского района"</t>
  </si>
  <si>
    <t>0500000000</t>
  </si>
  <si>
    <t>Подпрограмма "Развитие дополнительного образования физкультурно-спортивной направленности"</t>
  </si>
  <si>
    <t>0530000000</t>
  </si>
  <si>
    <t>Выполнение функций муниципальными бюджетными учреждениями за счет средств местного бюджета в рамках подпрограммы "Развитие дополнительного образования физкультурно-спортивной направленности в Манском районею" муниципальной программы "Развитие физической культуры и спорта Манского района"</t>
  </si>
  <si>
    <t>0530000680</t>
  </si>
  <si>
    <t>Муниципальная прграмма "Молодежь Манского района в XXI веке"</t>
  </si>
  <si>
    <t>0400000000</t>
  </si>
  <si>
    <t>Подпрограмма "Вовлечение молодежи Манского района в социальную практику"</t>
  </si>
  <si>
    <t>0410000000</t>
  </si>
  <si>
    <t>Выполнение функций муниципальными бюджетными учреждениями за счет средств местного бюджета в рамках подпрограммы "Вовлечение молодежи Манского района в социальные практики" муниципальной программы "Молодежь Манского района в XXI веке"</t>
  </si>
  <si>
    <t>0410000680</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</si>
  <si>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Манского района в социальные практики" муниципальной программы "Молодежь Манского района в XXI веке"</t>
  </si>
  <si>
    <t>0410074560</t>
  </si>
  <si>
    <t>Софинансирование расходов по поддержке деятельности муниципальных молодежных центров за счет средств местного бюджета в рамках подпрограммы "Вовлечение молодежи Манского района в социальные практики" муниципальной программы "Молодежь Манского района в XXI веке"</t>
  </si>
  <si>
    <t>04100S4560</t>
  </si>
  <si>
    <t>Подпрограмма "Реализация переданных государственных полномочий по опеке и попечительству в отношении несовершеннолетних"</t>
  </si>
  <si>
    <t>0160000000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</si>
  <si>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N 4-1089) в рамках подпрограммы "Реализация переданных государственных полномочий по опеке и попечительству в отношении несовершеннолетних" муниципальной программы "Развитие образования в Манском районе"</t>
  </si>
  <si>
    <t>0160075520</t>
  </si>
  <si>
    <t>Подпрограмма "Сохранение культурного наследия"</t>
  </si>
  <si>
    <t>0310000000</t>
  </si>
  <si>
    <t>Выполнения функций муниципальными бюджетными учреждениями в рамках подпрограммы "Сохранение культурного наследия" муниципальной программы "Развитие культуры Манского района"</t>
  </si>
  <si>
    <t>0310000680</t>
  </si>
  <si>
    <t>Подпрограмма "Поддержка искусства и народного творчества"</t>
  </si>
  <si>
    <t>0320000000</t>
  </si>
  <si>
    <t>Выполнение функций по переданным полномочиям поселений в рамках подпрограммы "Поддержка искусства и народного творчеств" муниципальной программы "Развитие культуры Манского района"</t>
  </si>
  <si>
    <t>0320000650</t>
  </si>
  <si>
    <t>Выполнение функций муниципальными бюджетными учреждениями в рамках подпрограммы "Поддержка искусства и народного творчеств" муниципальной программы "Развитие культуры Манского района"</t>
  </si>
  <si>
    <t>0320000680</t>
  </si>
  <si>
    <t>Организация и проведение культурно-массовых мероприятий за счет средств местного бюджета в рамках подпрограммы "Поддержка искусства и народного творчества" муниципальной программы "Развитие культуры Манского района"</t>
  </si>
  <si>
    <t>0320061730</t>
  </si>
  <si>
    <t>Доплаты к пенсиям муниципальных служащих за счет средств местного бюджета в рамках непрограммных мероприятий</t>
  </si>
  <si>
    <t>9980001000</t>
  </si>
  <si>
    <t>Публичные нормативные социальные выплаты гражданам</t>
  </si>
  <si>
    <t>310</t>
  </si>
  <si>
    <t>Подпрограмма "Обеспечение жильем молодых семей в Манском районе"</t>
  </si>
  <si>
    <t>0430000000</t>
  </si>
  <si>
    <t>Софинансирование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Манском районе" муниципальной программы "Молодежь Манского района в XXI веке"</t>
  </si>
  <si>
    <t>04300L4970</t>
  </si>
  <si>
    <t>Подпрограмма "Развитие массовой физической культуры и спорта"</t>
  </si>
  <si>
    <t>0510000000</t>
  </si>
  <si>
    <t>Проведение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Манского района"</t>
  </si>
  <si>
    <t>0510061750</t>
  </si>
  <si>
    <t>Проведение спортивных мероприятий в рамках подпрограммы "Развитие дополнительного образования физкультурно-спортивной направленности" муниципальной программы "Развитие физической культуры и спорта Манского района"</t>
  </si>
  <si>
    <t>0530061760</t>
  </si>
  <si>
    <t>0540000000</t>
  </si>
  <si>
    <t>Выполнение функций казенными учреждениями в рамках подпрограммы "Обеспечение реализации программы и прочие мероприятия" муниципальной программы "Развитие физической культуры и спорта Манского района"</t>
  </si>
  <si>
    <t>0540000670</t>
  </si>
  <si>
    <t>Подпрограмма "Профилактика правонарушений"</t>
  </si>
  <si>
    <t>0550000000</t>
  </si>
  <si>
    <t>Выполнение функций казенными учреждениями в рамках подпрограммы "Профилактика правонарушений" муниципальной программы "Развитие физической культуры и спорта Манского района"</t>
  </si>
  <si>
    <t>0550000670</t>
  </si>
  <si>
    <t>Вид расхода</t>
  </si>
  <si>
    <t>Раздел, подраздел</t>
  </si>
  <si>
    <t>(руб.)</t>
  </si>
  <si>
    <t>Наименование муниципальных программ</t>
  </si>
  <si>
    <t>"Развитие образования в Манском районе"</t>
  </si>
  <si>
    <t>7950102</t>
  </si>
  <si>
    <t>"Развитие культуры Манского района"</t>
  </si>
  <si>
    <t>7950230</t>
  </si>
  <si>
    <t>"Молодежь Манского района в XXI веке"</t>
  </si>
  <si>
    <t>7950250</t>
  </si>
  <si>
    <t>"Развитие физической культуры и спорта Манского района"</t>
  </si>
  <si>
    <t>7950260</t>
  </si>
  <si>
    <t>"Защита населения и территории Манского района от чрезвычайных ситуаций природного и техногенного характера"</t>
  </si>
  <si>
    <t>"Управление муниципальными финансами"</t>
  </si>
  <si>
    <t>7950280</t>
  </si>
  <si>
    <t>"Реформирование и модерницация жилищно-коммунального хозяйства и повышение энергетической эффективности"</t>
  </si>
  <si>
    <t>7950290</t>
  </si>
  <si>
    <t>"Развитие транспортной системы"</t>
  </si>
  <si>
    <t>7950310</t>
  </si>
  <si>
    <t>"Управление муниципальным имуществом муниципального образования Манский район"</t>
  </si>
  <si>
    <t>7950320</t>
  </si>
  <si>
    <t>"Поддержка и развитие субъектов малого и среднего предпринимательства и формирование благоприятного инвестиционного климата на территории Манского района"</t>
  </si>
  <si>
    <t xml:space="preserve">7950410, 9220440, 9220442, 9220443, 9220448, 9220460 </t>
  </si>
  <si>
    <t>"О территориальном планировании, градостроительном зонировании и документации по планировке территории Манского района"</t>
  </si>
  <si>
    <t>"Охрана окружающей среды "</t>
  </si>
  <si>
    <t>7950560</t>
  </si>
  <si>
    <t>"Развитие агропромышленного комплекса Манского района"</t>
  </si>
  <si>
    <t>7950610</t>
  </si>
  <si>
    <t xml:space="preserve"> "Создание условий для развития услуг связи в малочисленных и труднодоступных населенных пунктах Манского района"</t>
  </si>
  <si>
    <t>012 01 02 01 00 00 0000 700</t>
  </si>
  <si>
    <t>012 01 02 01 00 05 0000 710</t>
  </si>
  <si>
    <t>012 01 02 01 00 05 0000 810</t>
  </si>
  <si>
    <t>ПРОГРАММА ВНУТРЕННИХ ЗАИМСТВОВАНИЙ МАНСКОГО РАЙОНА</t>
  </si>
  <si>
    <t>Внутренние заимствования  (привлечение/погашение)</t>
  </si>
  <si>
    <t>Кредиты кредитных организаций</t>
  </si>
  <si>
    <t>1.1</t>
  </si>
  <si>
    <t>получение</t>
  </si>
  <si>
    <t>2.2</t>
  </si>
  <si>
    <t>погашение</t>
  </si>
  <si>
    <t>2.1</t>
  </si>
  <si>
    <t>Общий объем заимствований, направляемых на покрытие дефицита районного бюджета и погашение муниципальных долговых обязательств района</t>
  </si>
  <si>
    <t>3.1</t>
  </si>
  <si>
    <t>3.2</t>
  </si>
  <si>
    <t>012 01 02 01 00 05 0000 800</t>
  </si>
  <si>
    <t xml:space="preserve">                                                       </t>
  </si>
  <si>
    <t>рублей</t>
  </si>
  <si>
    <t xml:space="preserve"> </t>
  </si>
  <si>
    <t xml:space="preserve">на содержание автомобильных дорог общего пользования местного значения за счет средств дорожного фонда Красноярского края </t>
  </si>
  <si>
    <t xml:space="preserve"> на реализацию мероприятий, направленных на повышение безопасности дорожного движения</t>
  </si>
  <si>
    <t xml:space="preserve">на  капитальный ремонт и ремонт автомобильных дорог общего пользования местного значения за счет средств дорожного фонда Красноярского края </t>
  </si>
  <si>
    <t>Распределение иных межбюджетных трансфертов на осуществление дорожной деятельности в отношении автомобильных дорог общего пользования местного значения в рамках непрограммных мероприятий по сельсоветам Манского района</t>
  </si>
  <si>
    <t>0310</t>
  </si>
  <si>
    <t>Обеспечение пожарной безопасности</t>
  </si>
  <si>
    <t>9</t>
  </si>
  <si>
    <t>20</t>
  </si>
  <si>
    <t>9990074120</t>
  </si>
  <si>
    <t>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непрограммных мероприятий</t>
  </si>
  <si>
    <t>9990075090</t>
  </si>
  <si>
    <t>9990010490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</si>
  <si>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непрограммных мероприятий</t>
  </si>
  <si>
    <t>150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</si>
  <si>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</si>
  <si>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"Обеспечение условий реализации программы и прочие мероприятия" муниципальной программы "Развитие культуры Манского района"</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</si>
  <si>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"Развитие дошкольного, общего и дополнительного образования" муниципальной программы "Развитие образования в Манском районе"</t>
  </si>
  <si>
    <t>Субсидии бюджетам муниципальных образований на развитие инфраструктуры общеобразовательных организаций в рамках подпрограммы "Обеспечение жизнедеятельности образовательных учреждений Манского района" муниципальной программы "Развитие образования в Манском районе"</t>
  </si>
  <si>
    <t>0120075630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</si>
  <si>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"Развитие кадрового потенциала отрасли образования Манского района" муниципальной программы "Развитие образования в Манском районе"</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</si>
  <si>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</si>
  <si>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 своевременное доведение до населения безопасности жизнидеятельности" муниципальной программы "Защита населения и территории Манского района от чрезвычайных ситуаций природного и техногенного характера"</t>
  </si>
  <si>
    <t>519</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</si>
  <si>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 своевременное доведение до населения информации, касающейся безопасности жизнидеятельности" муниципальной программы "Защита населения и территории Манского района от чрезвычайных ситуаций природного и техногенного характера"</t>
  </si>
  <si>
    <t>0630074130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</si>
  <si>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"Развитие дополнительного образования физкультурно-спортивной направленности в Манском районею" муниципальной программы "Развитие физической культуры и спорта Манского района"</t>
  </si>
  <si>
    <t>Субсидии на комплектование книжных фондов муниципальных общедоступных библиотек в рамках подпрограммы "Сохранение культурного наследия" муниципальной программы "Развитие культуры Манского района"</t>
  </si>
  <si>
    <t>03100L5190</t>
  </si>
  <si>
    <t>2 02 15002 05 0000 150</t>
  </si>
  <si>
    <t>2 02 25097 05 0000 150</t>
  </si>
  <si>
    <t>2 02 25497 05 0000 150</t>
  </si>
  <si>
    <t>2 02 25519 05 0000 150</t>
  </si>
  <si>
    <t>2 02 29999 05 1049 150</t>
  </si>
  <si>
    <t>2 02 29999 05 7395 150</t>
  </si>
  <si>
    <t>2 02 29999 05 7397 150</t>
  </si>
  <si>
    <t>2 02 29999 05 7398 150</t>
  </si>
  <si>
    <t>2 02 29999 05 7412 150</t>
  </si>
  <si>
    <t>2 02 29999 05 7413 150</t>
  </si>
  <si>
    <t>2 02 29999 05 7418 150</t>
  </si>
  <si>
    <t>2 02 29999 05 7420 150</t>
  </si>
  <si>
    <t>2 02 29999 05 7421 150</t>
  </si>
  <si>
    <t>Создание новых мест в общеобразовательных организациях за счет средств краевого бюджета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</si>
  <si>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2 02 29999 05 7449 150</t>
  </si>
  <si>
    <t>2 02 29999 05 7451 150</t>
  </si>
  <si>
    <t>2 02 29999 05 7454 150</t>
  </si>
  <si>
    <t>2 02 29999 05 7456 150</t>
  </si>
  <si>
    <t>2 02 29999 05 7481 150</t>
  </si>
  <si>
    <t>2 02 29999 05 7488 150</t>
  </si>
  <si>
    <t>2 02 29999 05 7492 150</t>
  </si>
  <si>
    <t>2 02 29999 05 7508 150</t>
  </si>
  <si>
    <t>2 02 29999 05 7509 150</t>
  </si>
  <si>
    <t>2 02 29999 05 7555 150</t>
  </si>
  <si>
    <t>2 02 29999 05 7563 150</t>
  </si>
  <si>
    <t>2 02 29999 05 7571 150</t>
  </si>
  <si>
    <t>2 02 29999 05 7645 150</t>
  </si>
  <si>
    <t>2 02 29999 05 7741 150</t>
  </si>
  <si>
    <t>2 02 29999 05 7749 150</t>
  </si>
  <si>
    <t>2 02 29999 05 7840 150</t>
  </si>
  <si>
    <t>2 02 30024 05 2438 150</t>
  </si>
  <si>
    <t>2 02 30024 05 7408 150</t>
  </si>
  <si>
    <t>2 02 30024 05 7409 150</t>
  </si>
  <si>
    <t>2 02 30024 05 7429 150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</si>
  <si>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</si>
  <si>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</si>
  <si>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</si>
  <si>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</si>
  <si>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</si>
  <si>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</si>
  <si>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</si>
  <si>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</si>
  <si>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</si>
  <si>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2 02 30024 05 7587 150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</si>
  <si>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</si>
  <si>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2 02 30024 05 7588 150</t>
  </si>
  <si>
    <t>2 02 30024 05 7601 150</t>
  </si>
  <si>
    <t>2 02 30024 05 7604 150</t>
  </si>
  <si>
    <t>2 02 30024 05 7649 150</t>
  </si>
  <si>
    <t>2 02 30029 05 0000 150</t>
  </si>
  <si>
    <t>2 02 35118 05 0000 150</t>
  </si>
  <si>
    <t>2 02 35120 05 0000 150</t>
  </si>
  <si>
    <t>2 02 40014 05 0000 150</t>
  </si>
  <si>
    <t>2 02 49999 05 5519 150</t>
  </si>
  <si>
    <t>2 08 05000 05 0000 150</t>
  </si>
  <si>
    <t>2 18 60010 05 0000 150</t>
  </si>
  <si>
    <t>2 18 05010 05 0000 150</t>
  </si>
  <si>
    <t>2 19 60010 05 0000 150</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</si>
  <si>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</si>
  <si>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</si>
  <si>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2 03 05099 05 0000 150</t>
  </si>
  <si>
    <t xml:space="preserve">2 07 05030 05 0009 150 </t>
  </si>
  <si>
    <t xml:space="preserve">2 07 05030 05 0013 150 </t>
  </si>
  <si>
    <t>2 18 05030 05 0000 150</t>
  </si>
  <si>
    <t>Плата за размещение отходов производства и потребления</t>
  </si>
  <si>
    <t>042</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</si>
  <si>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</si>
  <si>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</si>
  <si>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ОКАЗАНИЯ ПЛАТНЫХ УСЛУГ И КОМПЕНСАЦИИ ЗАТРАТ ГОСУДАРСТВА</t>
  </si>
  <si>
    <t>995</t>
  </si>
  <si>
    <t>0005</t>
  </si>
  <si>
    <t>Субсидии бюджетам бюджетной системы Российской Федерации (межбюджетные субсидии)</t>
  </si>
  <si>
    <t>1049</t>
  </si>
  <si>
    <t>7412</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</si>
  <si>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</si>
  <si>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7413</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</si>
  <si>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</si>
  <si>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7488</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</si>
  <si>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</si>
  <si>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«Повышение безопасности дорожного движения» государственной программы Красноярского края «Развитие транспортной системы»</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</si>
  <si>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</si>
  <si>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7509</t>
  </si>
  <si>
    <t>7563</t>
  </si>
  <si>
    <t>7587</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</si>
  <si>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</si>
  <si>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0810ПS5710</t>
  </si>
  <si>
    <t>Софинансирование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по переданным полномочиям за счет средств сельсоветов по переданным полномочиям в рамках подпрограммы "Развитие и модернизация объектов коммунальной инфраструктуры"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</si>
  <si>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01200S5630</t>
  </si>
  <si>
    <t>Софинансирование расходов на развитие инфраструктуры общеобразовательных организаций в рамках подпрограммы "Обеспечение жизнедеятельности образовательных учреждений Манского района" муниципальной программы "Развитие образования в Манском районе"</t>
  </si>
  <si>
    <t>Предоставление субсидий бюджетам муниципальных образований на организацию туристско-рекреационных зон на территории Красноярского края в рамках подпрограммы «Развитие внутреннего и въездного туризма» государственной программы Красноярского края «Развитие культуры и туризма»</t>
  </si>
  <si>
    <t>12000S4660</t>
  </si>
  <si>
    <t>Софинансирование расходов на подготовку генеральных планов городских и сельских поселений, на разработку проектов планировки и межевания земельных участков для жилищного строительства, формирование и постановку земельных участков на кадастровый учет в рамках муниципальной программы Софинансирование расходов на актуализацию документов территориального планирования и градостроительного зонирования муниципальных образований 
в рамках программы "О территориальном планировании, градостроительном зонировании и документации по планировке территории Манского района"</t>
  </si>
  <si>
    <t>0310074880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</si>
  <si>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"Развитие культуры Манского района"</t>
  </si>
  <si>
    <t>Прочие доходы от компенсации затрат бюджетов муниципальных районов (федеральные)</t>
  </si>
  <si>
    <t>Прочие доходы от компенсации затрат бюджетов муниципальных районов (краевые)</t>
  </si>
  <si>
    <t>Прочие доходы от компенсации затрат бюджетов муниципальных районов (местные)</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</si>
  <si>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</si>
  <si>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</si>
  <si>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2 02 29999 05 7436 150</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</si>
  <si>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</si>
  <si>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2 02 29999 05 7466 150</t>
  </si>
  <si>
    <t>Субсидии бюджетам муниципальных образований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 в рамках подпрограммы «Стимулирование жилищного строительства» государственной программы Красноярского края «Создание условий для обеспечения доступным и комфортным жильем граждан»</t>
  </si>
  <si>
    <t>2 02 29999 05 7480 150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</si>
  <si>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</si>
  <si>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</si>
  <si>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</si>
  <si>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</si>
  <si>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</si>
  <si>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</si>
  <si>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Прочие доходы от компенсации затрат государства</t>
  </si>
  <si>
    <t>Прочие доходы от компенсации затрат бюджетов муниципальных районов (собственные)</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</si>
  <si>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XXI веке»</t>
  </si>
  <si>
    <t>Доходы районного бюджета на 2020 год</t>
  </si>
  <si>
    <t>Доходы районного бюджета на 2021 год</t>
  </si>
  <si>
    <t>Приложение №5</t>
  </si>
  <si>
    <t>Приложение №8</t>
  </si>
  <si>
    <t>Приложение №10</t>
  </si>
  <si>
    <t>Приложение №14</t>
  </si>
  <si>
    <t>Приложение №16</t>
  </si>
  <si>
    <t xml:space="preserve"> "О районном бюджете на 2020 год и плановый период 2021-2022гг." </t>
  </si>
  <si>
    <t>2022 год</t>
  </si>
  <si>
    <t>бюджета на 2020 год и плановый период 2021-2022 годов</t>
  </si>
  <si>
    <t>Распределение расходов районного бюджета по разделам и 
подразделам классификации расходов бюджетов Российской Федерации 
на 2020 год и плановый период 2021-2022 годов</t>
  </si>
  <si>
    <t>Сумма на  2020 год</t>
  </si>
  <si>
    <t>Сумма на 2022 год</t>
  </si>
  <si>
    <t>на 2020 год и плановый период 2021-2022 годов</t>
  </si>
  <si>
    <t>Распределение бюджетных ассигнований по целевым статьям (муниципальным программам Манского района и непрограммным направлениям деятельности), группам и подгруппам видов расходов, разделам, подразделам классификации расходов районного бюджета на 2020 год и плановый период 2021-2022 годов</t>
  </si>
  <si>
    <t>Муниципальные программы на 2020 год и плановый период 2021-2022 годов</t>
  </si>
  <si>
    <t>Дотации на выравнивание бюджетной обеспеченности поселений, всего,  руб.</t>
  </si>
  <si>
    <t>Дотации на выравнивание бюджетной обеспеченности поселений за счет средств районного бюджета,  руб.</t>
  </si>
  <si>
    <t>Приложение №11</t>
  </si>
  <si>
    <t>Сумма расходов, руб.  (S/N*Ni)</t>
  </si>
  <si>
    <t xml:space="preserve">МЕТОДИКА
РАСПРЕДЕЛЕНИЯ СУБВЕНЦИИ НА ОСУЩЕСТВЛЕНИЕ ГОСУДАРСТВЕННЫХ ПОЛНОМОЧИЙ ПО СОЗДАНИЮ И ОБЕСПЕЧЕНИЮ ДЕЯТЕЛЬНОСТИ АДМИНИСТРАТИВНЫХ КОМИССИЙ ПО СЕЛЬСОВЕТАМ РАЙОНА
Средства субвенции на осуществление органами местного самоуправления муниципальных районов края государственных полномочий по расчету и предоставлению субвенций бюджетам сельсоветов на осуществление государственных полномочий по созданию и обеспечению деятельности административных комиссий, предоставленные из краевого бюджета, подлежат распределению между бюджетами сельсоветов, входящих в состав района, по следующей формуле:
Si = S x (Ni / N), где:
Si - объем субвенции бюджету i-го сельсовета района;
S – общий объем средств районному бюджету из краевого бюджета на осуществление государственных полномочий по созданию и обеспечению деятельности административных комиссий.
Ni - численность постоянного населения i-го сельсовета района на 1 января года, предшествующего планируемому.
N - численность постоянного населения района на 1 января года, предшествующего планируемому.
</t>
  </si>
  <si>
    <t>Территории, эндемичные по инфекциям, передаваемыми клещами (КВЭ, ИКБ, эрли-хиозы, анаплазмозы)</t>
  </si>
  <si>
    <t>Перечень мест массового отдыха, подлежащих акарицидным обработкам, с целью создания условий для массового отдыха населенияпо сельсоветам</t>
  </si>
  <si>
    <t>Количество участков</t>
  </si>
  <si>
    <t>Показатель численности клещей (на 1 км учета)</t>
  </si>
  <si>
    <t>План акарицидных обработок    (в гектарах)</t>
  </si>
  <si>
    <t>Сводный план по муниципальным образованиям    (в гектарах)</t>
  </si>
  <si>
    <t xml:space="preserve">Манский  </t>
  </si>
  <si>
    <r>
      <t>Шалинский сельсовет</t>
    </r>
    <r>
      <rPr>
        <sz val="12"/>
        <rFont val="Times New Roman"/>
        <family val="1"/>
        <charset val="204"/>
      </rPr>
      <t xml:space="preserve"> (с.Шалинское)</t>
    </r>
  </si>
  <si>
    <t>20,0</t>
  </si>
  <si>
    <r>
      <t>Первоманский сельсовет</t>
    </r>
    <r>
      <rPr>
        <sz val="12"/>
        <rFont val="Times New Roman"/>
        <family val="1"/>
        <charset val="204"/>
      </rPr>
      <t xml:space="preserve"> (д.Кускун)</t>
    </r>
  </si>
  <si>
    <t>10,0</t>
  </si>
  <si>
    <r>
      <t xml:space="preserve">Камарчагский сельсовет </t>
    </r>
    <r>
      <rPr>
        <sz val="12"/>
        <rFont val="Times New Roman"/>
        <family val="1"/>
        <charset val="204"/>
      </rPr>
      <t>(д. Правый, ст.Таежная, п.Камарчага, п.Сорокино, д.Самарка)</t>
    </r>
  </si>
  <si>
    <r>
      <t>Кияйский сельсовет</t>
    </r>
    <r>
      <rPr>
        <sz val="12"/>
        <rFont val="Times New Roman"/>
        <family val="1"/>
        <charset val="204"/>
      </rPr>
      <t xml:space="preserve"> (д.Покосное)</t>
    </r>
  </si>
  <si>
    <r>
      <t>Колбинский сельсовет</t>
    </r>
    <r>
      <rPr>
        <sz val="12"/>
        <rFont val="Times New Roman"/>
        <family val="1"/>
        <charset val="204"/>
      </rPr>
      <t xml:space="preserve"> (п. Колбинский)</t>
    </r>
  </si>
  <si>
    <r>
      <t>Нарвинский сельсовет</t>
    </r>
    <r>
      <rPr>
        <sz val="12"/>
        <rFont val="Times New Roman"/>
        <family val="1"/>
        <charset val="204"/>
      </rPr>
      <t xml:space="preserve"> (п. Нарва)</t>
    </r>
  </si>
  <si>
    <t>Приложение №3</t>
  </si>
  <si>
    <t>012 01 02 01 00 00 0000 800</t>
  </si>
  <si>
    <t>Приложение №12</t>
  </si>
  <si>
    <t>Приложение №15</t>
  </si>
  <si>
    <t>Приложение №17</t>
  </si>
  <si>
    <t>Приложение №9</t>
  </si>
  <si>
    <t>Распределение дотаций на выравнивание бюджетной обеспеченности поселений Манского района на 2020-2022 гг.</t>
  </si>
  <si>
    <t>Дотации поселениям, входящим в состав муниципального района края (в соответствии с Законом края от 29 ноября 2005 года № 16-4081), руб.</t>
  </si>
  <si>
    <t>Доходы районного бюджета на 2020 год и плановый период 2021-2022 годов</t>
  </si>
  <si>
    <t>Доходы районного бюджета на 2022 год</t>
  </si>
  <si>
    <t>231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</si>
  <si>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</si>
  <si>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241</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</si>
  <si>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</si>
  <si>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251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</si>
  <si>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</si>
  <si>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261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</si>
  <si>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</si>
  <si>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</si>
  <si>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</si>
  <si>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011</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</si>
  <si>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</si>
  <si>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</si>
  <si>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131</t>
  </si>
  <si>
    <t>141</t>
  </si>
  <si>
    <t>151</t>
  </si>
  <si>
    <t>071</t>
  </si>
  <si>
    <t>201</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</si>
  <si>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</si>
  <si>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111</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</si>
  <si>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</si>
  <si>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160</t>
  </si>
  <si>
    <t>07</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</si>
  <si>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</si>
  <si>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Дотации на выравнивание бюджетной обеспеченности муниципальных районов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</si>
  <si>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002</t>
  </si>
  <si>
    <t>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</si>
  <si>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Государственная поддержка отрасли культуры (комплектование книжных фондов муниципальных общедоступных библиотек)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</si>
  <si>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</si>
  <si>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</si>
  <si>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0289</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</si>
  <si>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граждан»</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</si>
  <si>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соответствии с Законом края от 27 декабря 2005 года № 17-4397), в рамках подпрограммы «Развитие малых форм хозяйствования и сельскохозяйственной кооперации»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</si>
  <si>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 в рамках непрограммных расходов отдельных органов исполнительной власти</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</si>
  <si>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</si>
  <si>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О районном бюджете на 2020 год и плановый период 2021-2022гг.</t>
  </si>
  <si>
    <t xml:space="preserve">1 16 10031 05 0000 140
</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</si>
  <si>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</si>
  <si>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</si>
  <si>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</si>
  <si>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</si>
  <si>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</si>
  <si>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</si>
  <si>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</si>
  <si>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</si>
  <si>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2 02 15001 05 0000 150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</si>
  <si>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</si>
  <si>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</si>
  <si>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</si>
  <si>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Субсидии бюджетам муниципальных образований для поощрения муниципальных образований - победителей конкурса лучших проектов создания комфортной городской среды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</si>
  <si>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2 02 29999 05 7457 150</t>
  </si>
  <si>
    <t>Предоставление субсидий бюджетам муниципальных образований края на реализацию отдельных мероприятий муниципальных программ, подпрограмм молодежной политики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</si>
  <si>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2 02 29999 05 7598 150</t>
  </si>
  <si>
    <t>Субсидии бюджетам муниципальных образований, требующих ускоренного экономического развития и повышения эффективности использования их экономического потенциала, на реализацию муниципальных программ развития субъектов малого и среднего предпринимательства в рамках подпрограммы «Развитие субъектов малого и среднего предпринимательства» государственной программы Красноярского края «Развитие инвестиционной деятельности, малого и среднего предпринимательства»</t>
  </si>
  <si>
    <t>Субсидии бюджетам муниципальных образований на создание условий для обеспечения услугами связи в малочисленных и труднодоступных населенных пунктах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</si>
  <si>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</si>
  <si>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</si>
  <si>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2 02 30024 05 0289 150</t>
  </si>
  <si>
    <t>Государственная поддержка отрасли культуры (поддержка лучших работников сельских учреждений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</si>
  <si>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 xml:space="preserve">1 13 02995 05 0015 130 </t>
  </si>
  <si>
    <t>Иные межбюджетные трансферты на обеспечение сбалансированности бюджетов сельсоветов Манского района на 2020 год и плановый период 2021-2022годов</t>
  </si>
  <si>
    <t>Приложение №13</t>
  </si>
  <si>
    <t>Численность постоянного населения муниципального образования на 01.01.2019 год, чел.</t>
  </si>
  <si>
    <t>Распределение субсидий бюджетам муниципальных образований края на организацию и проведение акарицидных обработок мест массового отдыха населения на 2020 год и плановый период 2021-2022 годов</t>
  </si>
  <si>
    <t>Перечень главных администраторов источников внутреннего финансирования дефицита районного бюджета и закрепленные за ними источники внутреннего финансирования дефицита бюджета на 2020 год и плановый период 2021-2022 годов</t>
  </si>
  <si>
    <t>0107</t>
  </si>
  <si>
    <t>Обеспечение проведения выборов и референдумов</t>
  </si>
  <si>
    <t>Расходы на обеспечение первичных мер пожарной безопасности в рамках непрограммных мероприятий</t>
  </si>
  <si>
    <t>Подпрограмма "Содержание и ремонт межпоселенческих дорог, капитальный ремонт и ремонт автомобильных дорог обшего пользования местного значения"</t>
  </si>
  <si>
    <t>0840010490</t>
  </si>
  <si>
    <t>0330010490</t>
  </si>
  <si>
    <t>0330П10490</t>
  </si>
  <si>
    <t>0110010490</t>
  </si>
  <si>
    <t>Софинансирование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за счет средств местного бюджета в рамках подпрограммы "Обеспечение жизнедеятельности образовательных учреждений Манского района" муниципальной программы "Развитие образования в Манском районе"</t>
  </si>
  <si>
    <t>01200S0970</t>
  </si>
  <si>
    <t>0140010490</t>
  </si>
  <si>
    <t>0180010490</t>
  </si>
  <si>
    <t>9980010490</t>
  </si>
  <si>
    <t>Расходы на проведение мероприятий за счет краевого резервного фонда в рамках непрограммных мероприятий</t>
  </si>
  <si>
    <t>9990010110</t>
  </si>
  <si>
    <t>Специальные расходы</t>
  </si>
  <si>
    <t>880</t>
  </si>
  <si>
    <t>0630010490</t>
  </si>
  <si>
    <t>Софинансирование расходов требующих ускоренного экономического развития и повышения эффективности использования их экономического потенциала, в рамках подпрограммы «Развитие субъектов малого и среднего предпринимательства» государственной программы Красноярского края «Развитие инвестиционной деятельности, малого и среднего предпринимательства»</t>
  </si>
  <si>
    <t>11100S5980</t>
  </si>
  <si>
    <t>0530010490</t>
  </si>
  <si>
    <t>01700R0820</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</si>
  <si>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непрограммных мероприятий органов местного самоуправления</t>
  </si>
  <si>
    <t>9980002890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</si>
  <si>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"Обеспечение реализации программы и прочие мероприятия" муниципальной программы "Развитие физической культуры и спорта Манского района"</t>
  </si>
  <si>
    <t>0540010490</t>
  </si>
  <si>
    <t>Подпрограмма "Развитие адаптивной физической культуры"</t>
  </si>
  <si>
    <t>0560000000</t>
  </si>
  <si>
    <t>Выполнение функций казенными учреждениями в рамках подпрограммы "Развитие адаптивной физической культуры" муниципальной программы "Развитие физической культуры и спорта Манского района"</t>
  </si>
  <si>
    <t>0560000670</t>
  </si>
  <si>
    <t>03100L2990</t>
  </si>
  <si>
    <t>Субсидии на обустройство и восстановление воинских захоронений в рамках подпрограммы "Сохранение культурного наследия" муниципальной программы "Развитие культуры Манского района"</t>
  </si>
  <si>
    <t>17</t>
  </si>
  <si>
    <t>18</t>
  </si>
  <si>
    <t>19</t>
  </si>
  <si>
    <t>21</t>
  </si>
  <si>
    <t>22</t>
  </si>
  <si>
    <t>23</t>
  </si>
  <si>
    <t>24</t>
  </si>
  <si>
    <t>26</t>
  </si>
  <si>
    <t>27</t>
  </si>
  <si>
    <t>28</t>
  </si>
  <si>
    <t>31</t>
  </si>
  <si>
    <t>32</t>
  </si>
  <si>
    <t>33</t>
  </si>
  <si>
    <t>34</t>
  </si>
  <si>
    <t>36</t>
  </si>
  <si>
    <t>37</t>
  </si>
  <si>
    <t>38</t>
  </si>
  <si>
    <t>39</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</si>
  <si>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</si>
  <si>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</si>
  <si>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</si>
  <si>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</si>
  <si>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</si>
  <si>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</si>
  <si>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</si>
  <si>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</si>
  <si>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</si>
  <si>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</si>
  <si>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</si>
  <si>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</si>
  <si>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</si>
  <si>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</si>
  <si>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</si>
  <si>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</si>
  <si>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</si>
  <si>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</si>
  <si>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</si>
  <si>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</si>
  <si>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</si>
  <si>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</si>
  <si>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</si>
  <si>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</si>
  <si>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</si>
  <si>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</si>
  <si>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</si>
  <si>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</si>
  <si>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</si>
  <si>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</si>
  <si>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</si>
  <si>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</si>
  <si>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</si>
  <si>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</si>
  <si>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</si>
  <si>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</si>
  <si>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</si>
  <si>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</si>
  <si>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</si>
  <si>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</si>
  <si>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</si>
  <si>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</si>
  <si>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</si>
  <si>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</si>
  <si>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</si>
  <si>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</si>
  <si>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</si>
  <si>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</si>
  <si>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</si>
  <si>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</si>
  <si>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</si>
  <si>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</si>
  <si>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</si>
  <si>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</si>
  <si>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</si>
  <si>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</si>
  <si>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</si>
  <si>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</si>
  <si>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</si>
  <si>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101</t>
  </si>
  <si>
    <t>102</t>
  </si>
  <si>
    <t>103</t>
  </si>
  <si>
    <t>104</t>
  </si>
  <si>
    <t>105</t>
  </si>
  <si>
    <t>106</t>
  </si>
  <si>
    <t>107</t>
  </si>
  <si>
    <t>108</t>
  </si>
  <si>
    <t>109</t>
  </si>
  <si>
    <t>112</t>
  </si>
  <si>
    <t>113</t>
  </si>
  <si>
    <t>114</t>
  </si>
  <si>
    <t>115</t>
  </si>
  <si>
    <t>116</t>
  </si>
  <si>
    <t>117</t>
  </si>
  <si>
    <t>119</t>
  </si>
  <si>
    <t>121</t>
  </si>
  <si>
    <t>122</t>
  </si>
  <si>
    <t>123</t>
  </si>
  <si>
    <t>124</t>
  </si>
  <si>
    <t>125</t>
  </si>
  <si>
    <t>126</t>
  </si>
  <si>
    <t>127</t>
  </si>
  <si>
    <t>128</t>
  </si>
  <si>
    <t>129</t>
  </si>
  <si>
    <t>132</t>
  </si>
  <si>
    <t>133</t>
  </si>
  <si>
    <t>134</t>
  </si>
  <si>
    <t>135</t>
  </si>
  <si>
    <t>136</t>
  </si>
  <si>
    <t>137</t>
  </si>
  <si>
    <t>138</t>
  </si>
  <si>
    <t>139</t>
  </si>
  <si>
    <t>142</t>
  </si>
  <si>
    <t>143</t>
  </si>
  <si>
    <t>144</t>
  </si>
  <si>
    <t>145</t>
  </si>
  <si>
    <t>146</t>
  </si>
  <si>
    <t>147</t>
  </si>
  <si>
    <t>148</t>
  </si>
  <si>
    <t>149</t>
  </si>
  <si>
    <t>152</t>
  </si>
  <si>
    <t>153</t>
  </si>
  <si>
    <t>154</t>
  </si>
  <si>
    <t>155</t>
  </si>
  <si>
    <t>156</t>
  </si>
  <si>
    <t>157</t>
  </si>
  <si>
    <t>158</t>
  </si>
  <si>
    <t>159</t>
  </si>
  <si>
    <t>161</t>
  </si>
  <si>
    <t>162</t>
  </si>
  <si>
    <t>163</t>
  </si>
  <si>
    <t>164</t>
  </si>
  <si>
    <t>165</t>
  </si>
  <si>
    <t>166</t>
  </si>
  <si>
    <t>167</t>
  </si>
  <si>
    <t>168</t>
  </si>
  <si>
    <t>169</t>
  </si>
  <si>
    <t>170</t>
  </si>
  <si>
    <t>171</t>
  </si>
  <si>
    <t>172</t>
  </si>
  <si>
    <t>173</t>
  </si>
  <si>
    <t>174</t>
  </si>
  <si>
    <t>175</t>
  </si>
  <si>
    <t>176</t>
  </si>
  <si>
    <t>177</t>
  </si>
  <si>
    <t>178</t>
  </si>
  <si>
    <t>179</t>
  </si>
  <si>
    <t>180</t>
  </si>
  <si>
    <t>181</t>
  </si>
  <si>
    <t>183</t>
  </si>
  <si>
    <t>184</t>
  </si>
  <si>
    <t>185</t>
  </si>
  <si>
    <t>186</t>
  </si>
  <si>
    <t>187</t>
  </si>
  <si>
    <t>188</t>
  </si>
  <si>
    <t>189</t>
  </si>
  <si>
    <t>190</t>
  </si>
  <si>
    <t>191</t>
  </si>
  <si>
    <t>192</t>
  </si>
  <si>
    <t>193</t>
  </si>
  <si>
    <t>194</t>
  </si>
  <si>
    <t>195</t>
  </si>
  <si>
    <t>196</t>
  </si>
  <si>
    <t>197</t>
  </si>
  <si>
    <t>198</t>
  </si>
  <si>
    <t>199</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</si>
  <si>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</si>
  <si>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</si>
  <si>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</si>
  <si>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</si>
  <si>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</si>
  <si>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</si>
  <si>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</si>
  <si>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</si>
  <si>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</si>
  <si>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</si>
  <si>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</si>
  <si>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</si>
  <si>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</si>
  <si>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</si>
  <si>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</si>
  <si>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</si>
  <si>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</si>
  <si>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</si>
  <si>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</si>
  <si>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</si>
  <si>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</si>
  <si>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</si>
  <si>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</si>
  <si>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</si>
  <si>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</si>
  <si>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</si>
  <si>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</si>
  <si>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</si>
  <si>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</si>
  <si>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232</t>
  </si>
  <si>
    <t>233</t>
  </si>
  <si>
    <t>234</t>
  </si>
  <si>
    <t>235</t>
  </si>
  <si>
    <t>236</t>
  </si>
  <si>
    <t>237</t>
  </si>
  <si>
    <t>238</t>
  </si>
  <si>
    <t>239</t>
  </si>
  <si>
    <t>242</t>
  </si>
  <si>
    <t>243</t>
  </si>
  <si>
    <t>244</t>
  </si>
  <si>
    <t>245</t>
  </si>
  <si>
    <t>246</t>
  </si>
  <si>
    <t>247</t>
  </si>
  <si>
    <t>248</t>
  </si>
  <si>
    <t>249</t>
  </si>
  <si>
    <t>250</t>
  </si>
  <si>
    <t>252</t>
  </si>
  <si>
    <t>253</t>
  </si>
  <si>
    <t>254</t>
  </si>
  <si>
    <t>255</t>
  </si>
  <si>
    <t>256</t>
  </si>
  <si>
    <t>257</t>
  </si>
  <si>
    <t>258</t>
  </si>
  <si>
    <t>259</t>
  </si>
  <si>
    <t>260</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</si>
  <si>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</si>
  <si>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</si>
  <si>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</si>
  <si>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</si>
  <si>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</si>
  <si>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</si>
  <si>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</si>
  <si>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</si>
  <si>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</si>
  <si>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</si>
  <si>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</si>
  <si>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</si>
  <si>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</si>
  <si>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</si>
  <si>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</si>
  <si>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</si>
  <si>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</si>
  <si>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</si>
  <si>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</si>
  <si>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</si>
  <si>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</si>
  <si>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</si>
  <si>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</si>
  <si>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</si>
  <si>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</si>
  <si>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</si>
  <si>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</si>
  <si>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</si>
  <si>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</si>
  <si>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</si>
  <si>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</si>
  <si>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</si>
  <si>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</si>
  <si>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</si>
  <si>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</si>
  <si>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</si>
  <si>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</si>
  <si>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</si>
  <si>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301</t>
  </si>
  <si>
    <t>302</t>
  </si>
  <si>
    <t>303</t>
  </si>
  <si>
    <t>304</t>
  </si>
  <si>
    <t>305</t>
  </si>
  <si>
    <t>306</t>
  </si>
  <si>
    <t>307</t>
  </si>
  <si>
    <t>308</t>
  </si>
  <si>
    <t>309</t>
  </si>
  <si>
    <t>311</t>
  </si>
  <si>
    <t>312</t>
  </si>
  <si>
    <t>314</t>
  </si>
  <si>
    <t>315</t>
  </si>
  <si>
    <t>316</t>
  </si>
  <si>
    <t>317</t>
  </si>
  <si>
    <t>318</t>
  </si>
  <si>
    <t>319</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</si>
  <si>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</si>
  <si>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</si>
  <si>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</si>
  <si>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</si>
  <si>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</si>
  <si>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</si>
  <si>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</si>
  <si>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</si>
  <si>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</si>
  <si>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</si>
  <si>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</si>
  <si>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</si>
  <si>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</si>
  <si>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</si>
  <si>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</si>
  <si>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</si>
  <si>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</si>
  <si>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</si>
  <si>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</si>
  <si>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</si>
  <si>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</si>
  <si>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</si>
  <si>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</si>
  <si>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</si>
  <si>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</si>
  <si>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</si>
  <si>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</si>
  <si>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</si>
  <si>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</si>
  <si>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</si>
  <si>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</si>
  <si>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</si>
  <si>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</si>
  <si>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</si>
  <si>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</si>
  <si>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</si>
  <si>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</si>
  <si>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</si>
  <si>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</si>
  <si>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</si>
  <si>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</si>
  <si>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</si>
  <si>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</si>
  <si>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</si>
  <si>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</si>
  <si>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</si>
  <si>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</si>
  <si>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</si>
  <si>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</si>
  <si>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</si>
  <si>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</si>
  <si>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</si>
  <si>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</si>
  <si>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</si>
  <si>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</si>
  <si>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</si>
  <si>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</si>
  <si>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</si>
  <si>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</si>
  <si>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</si>
  <si>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</si>
  <si>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</si>
  <si>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</si>
  <si>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</si>
  <si>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</si>
  <si>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</si>
  <si>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</si>
  <si>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</si>
  <si>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</si>
  <si>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</si>
  <si>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</si>
  <si>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</si>
  <si>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</si>
  <si>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</si>
  <si>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</si>
  <si>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</si>
  <si>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</si>
  <si>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</si>
  <si>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</si>
  <si>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401</t>
  </si>
  <si>
    <t>402</t>
  </si>
  <si>
    <t>403</t>
  </si>
  <si>
    <t>404</t>
  </si>
  <si>
    <t>405</t>
  </si>
  <si>
    <t>406</t>
  </si>
  <si>
    <t>407</t>
  </si>
  <si>
    <t>408</t>
  </si>
  <si>
    <t>409</t>
  </si>
  <si>
    <t>411</t>
  </si>
  <si>
    <t>412</t>
  </si>
  <si>
    <t>413</t>
  </si>
  <si>
    <t>414</t>
  </si>
  <si>
    <t>415</t>
  </si>
  <si>
    <t>416</t>
  </si>
  <si>
    <t>417</t>
  </si>
  <si>
    <t>418</t>
  </si>
  <si>
    <t>419</t>
  </si>
  <si>
    <t>420</t>
  </si>
  <si>
    <t>421</t>
  </si>
  <si>
    <t>422</t>
  </si>
  <si>
    <t>423</t>
  </si>
  <si>
    <t>424</t>
  </si>
  <si>
    <t>425</t>
  </si>
  <si>
    <t>426</t>
  </si>
  <si>
    <t>427</t>
  </si>
  <si>
    <t>428</t>
  </si>
  <si>
    <t>429</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</si>
  <si>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</si>
  <si>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</si>
  <si>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</si>
  <si>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</si>
  <si>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</si>
  <si>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</si>
  <si>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</si>
  <si>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</si>
  <si>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</si>
  <si>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</si>
  <si>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</si>
  <si>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</si>
  <si>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</si>
  <si>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</si>
  <si>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</si>
  <si>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</si>
  <si>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</si>
  <si>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</si>
  <si>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</si>
  <si>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</si>
  <si>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</si>
  <si>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</si>
  <si>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</si>
  <si>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</si>
  <si>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</si>
  <si>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</si>
  <si>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</si>
  <si>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</si>
  <si>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</si>
  <si>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</si>
  <si>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</si>
  <si>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</si>
  <si>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</si>
  <si>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</si>
  <si>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</si>
  <si>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</si>
  <si>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</si>
  <si>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</si>
  <si>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</si>
  <si>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</si>
  <si>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</si>
  <si>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</si>
  <si>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</si>
  <si>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</si>
  <si>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</si>
  <si>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</si>
  <si>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</si>
  <si>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</si>
  <si>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</si>
  <si>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</si>
  <si>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</si>
  <si>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</si>
  <si>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</si>
  <si>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</si>
  <si>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</si>
  <si>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</si>
  <si>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</si>
  <si>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</si>
  <si>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</si>
  <si>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</si>
  <si>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</si>
  <si>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</si>
  <si>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</si>
  <si>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</si>
  <si>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</si>
  <si>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</si>
  <si>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</si>
  <si>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</si>
  <si>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</si>
  <si>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501</t>
  </si>
  <si>
    <t>502</t>
  </si>
  <si>
    <t>503</t>
  </si>
  <si>
    <t>504</t>
  </si>
  <si>
    <t>505</t>
  </si>
  <si>
    <t>506</t>
  </si>
  <si>
    <t>507</t>
  </si>
  <si>
    <t>508</t>
  </si>
  <si>
    <t>509</t>
  </si>
  <si>
    <t>511</t>
  </si>
  <si>
    <t>512</t>
  </si>
  <si>
    <t>513</t>
  </si>
  <si>
    <t>514</t>
  </si>
  <si>
    <t>515</t>
  </si>
  <si>
    <t>516</t>
  </si>
  <si>
    <t>517</t>
  </si>
  <si>
    <t>518</t>
  </si>
  <si>
    <t>520</t>
  </si>
  <si>
    <t>521</t>
  </si>
  <si>
    <t>522</t>
  </si>
  <si>
    <t>523</t>
  </si>
  <si>
    <t>524</t>
  </si>
  <si>
    <t>525</t>
  </si>
  <si>
    <t>526</t>
  </si>
  <si>
    <t>527</t>
  </si>
  <si>
    <t>528</t>
  </si>
  <si>
    <t>529</t>
  </si>
  <si>
    <t>531</t>
  </si>
  <si>
    <t>532</t>
  </si>
  <si>
    <t>533</t>
  </si>
  <si>
    <t>534</t>
  </si>
  <si>
    <t>535</t>
  </si>
  <si>
    <t>536</t>
  </si>
  <si>
    <t>537</t>
  </si>
  <si>
    <t>538</t>
  </si>
  <si>
    <t>539</t>
  </si>
  <si>
    <t>541</t>
  </si>
  <si>
    <t>Распределение иных межбюджетных трансфертов бюджетам сельсоветов на организацию и проведение акарицидных обработок мест массового отдыха населения на 2020 год и плановый период 2021-2022 годов</t>
  </si>
  <si>
    <t xml:space="preserve">Распределение иных межбюджетных трансфертов на осуществление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непрограммных мероприятий по сельсоветам Манского района на 2020 год и плановый период 2021-2022 годов </t>
  </si>
  <si>
    <t>Распределение иных межбюджетных трансфертов бюджетам муниципальных образований края на обеспечение первичных мер пожарной безопасности в рамках непрограммных мероприятий по сельсоветам Манского района</t>
  </si>
  <si>
    <t>Распределение иных межбюджетных трансфертов  на осуществление государственных полномочий по созданию и обеспечению деятельности административных комиссий по сельсоветам Манского района</t>
  </si>
  <si>
    <t>Обслуживание государственного (муниципального) внутреннего долга</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</si>
  <si>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правил охраны линий или сооружений связи)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</si>
  <si>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</si>
  <si>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</si>
  <si>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0001</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</si>
  <si>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самовольное занятие земельного участка)</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</si>
  <si>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требований режима чрезвычайного положения)</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</si>
  <si>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</si>
  <si>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</si>
  <si>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</si>
  <si>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</si>
  <si>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</si>
  <si>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</si>
  <si>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</si>
  <si>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</si>
  <si>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</si>
  <si>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</si>
  <si>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</si>
  <si>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</si>
  <si>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</si>
  <si>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</si>
  <si>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</si>
  <si>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</si>
  <si>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</si>
  <si>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</si>
  <si>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</si>
  <si>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</si>
  <si>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</si>
  <si>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</si>
  <si>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</si>
  <si>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</si>
  <si>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</si>
  <si>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</si>
  <si>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</si>
  <si>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</si>
  <si>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</si>
  <si>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</si>
  <si>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</si>
  <si>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</si>
  <si>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</si>
  <si>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</si>
  <si>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</si>
  <si>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</si>
  <si>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</si>
  <si>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</si>
  <si>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</si>
  <si>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</si>
  <si>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</si>
  <si>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</si>
  <si>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</si>
  <si>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</si>
  <si>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</si>
  <si>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</si>
  <si>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</si>
  <si>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</si>
  <si>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</si>
  <si>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</si>
  <si>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</si>
  <si>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</si>
  <si>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</si>
  <si>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</si>
  <si>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</si>
  <si>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</si>
  <si>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</si>
  <si>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</si>
  <si>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</si>
  <si>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</si>
  <si>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601</t>
  </si>
  <si>
    <t>602</t>
  </si>
  <si>
    <t>603</t>
  </si>
  <si>
    <t>604</t>
  </si>
  <si>
    <t>605</t>
  </si>
  <si>
    <t>606</t>
  </si>
  <si>
    <t>607</t>
  </si>
  <si>
    <t>608</t>
  </si>
  <si>
    <t>609</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</si>
  <si>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</si>
  <si>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</si>
  <si>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</si>
  <si>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</si>
  <si>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</si>
  <si>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</si>
  <si>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</si>
  <si>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</si>
  <si>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</si>
  <si>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</si>
  <si>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</si>
  <si>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</si>
  <si>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</si>
  <si>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</si>
  <si>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</si>
  <si>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</si>
  <si>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</si>
  <si>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</si>
  <si>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</si>
  <si>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</si>
  <si>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</si>
  <si>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</si>
  <si>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</si>
  <si>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</si>
  <si>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</si>
  <si>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</si>
  <si>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</si>
  <si>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</si>
  <si>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</si>
  <si>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</si>
  <si>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</si>
  <si>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</si>
  <si>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</si>
  <si>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</si>
  <si>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</si>
  <si>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</si>
  <si>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</si>
  <si>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</si>
  <si>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</si>
  <si>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</si>
  <si>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</si>
  <si>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</si>
  <si>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</si>
  <si>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</si>
  <si>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</si>
  <si>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</si>
  <si>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</si>
  <si>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</si>
  <si>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</si>
  <si>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</si>
  <si>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</si>
  <si>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</si>
  <si>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</si>
  <si>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</si>
  <si>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</si>
  <si>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</si>
  <si>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</si>
  <si>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</si>
  <si>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</si>
  <si>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</si>
  <si>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</si>
  <si>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</si>
  <si>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</si>
  <si>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</si>
  <si>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</si>
  <si>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</si>
  <si>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</si>
  <si>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</si>
  <si>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</si>
  <si>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</si>
  <si>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</si>
  <si>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</si>
  <si>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</si>
  <si>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</si>
  <si>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</si>
  <si>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</si>
  <si>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</si>
  <si>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</si>
  <si>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</si>
  <si>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</si>
  <si>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</si>
  <si>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</si>
  <si>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</si>
  <si>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</si>
  <si>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</si>
  <si>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</si>
  <si>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</si>
  <si>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</si>
  <si>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</si>
  <si>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</si>
  <si>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</si>
  <si>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</si>
  <si>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</si>
  <si>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</si>
  <si>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</si>
  <si>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</si>
  <si>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</si>
  <si>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</si>
  <si>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</si>
  <si>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</si>
  <si>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</si>
  <si>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</si>
  <si>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</si>
  <si>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</si>
  <si>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</si>
  <si>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</si>
  <si>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</si>
  <si>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</si>
  <si>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</si>
  <si>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</si>
  <si>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</si>
  <si>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</si>
  <si>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</si>
  <si>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</si>
  <si>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</si>
  <si>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</si>
  <si>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</si>
  <si>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</si>
  <si>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</si>
  <si>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</si>
  <si>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</si>
  <si>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</si>
  <si>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</si>
  <si>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</si>
  <si>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</si>
  <si>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</si>
  <si>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</si>
  <si>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</si>
  <si>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</si>
  <si>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</si>
  <si>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</si>
  <si>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</si>
  <si>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</si>
  <si>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</si>
  <si>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</si>
  <si>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</si>
  <si>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</si>
  <si>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</si>
  <si>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</si>
  <si>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</si>
  <si>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</si>
  <si>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</si>
  <si>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</si>
  <si>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</si>
  <si>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</si>
  <si>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</si>
  <si>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</si>
  <si>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</si>
  <si>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</si>
  <si>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</si>
  <si>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</si>
  <si>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</si>
  <si>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</si>
  <si>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</si>
  <si>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</si>
  <si>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</si>
  <si>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</si>
  <si>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</si>
  <si>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</si>
  <si>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</si>
  <si>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</si>
  <si>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</si>
  <si>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</si>
  <si>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</si>
  <si>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</si>
  <si>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</si>
  <si>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</si>
  <si>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</si>
  <si>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</si>
  <si>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</si>
  <si>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</si>
  <si>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</si>
  <si>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</si>
  <si>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</si>
  <si>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</si>
  <si>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</si>
  <si>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</si>
  <si>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</si>
  <si>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</si>
  <si>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</si>
  <si>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</si>
  <si>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</si>
  <si>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</si>
  <si>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</si>
  <si>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</si>
  <si>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</si>
  <si>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</si>
  <si>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801</t>
  </si>
  <si>
    <t>802</t>
  </si>
  <si>
    <t>803</t>
  </si>
  <si>
    <t>Расходы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мероприятий</t>
  </si>
  <si>
    <t>Субвенции на осущуствление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мероприятий</t>
  </si>
  <si>
    <t>от 20.12.2019 года №Ч-181р</t>
  </si>
  <si>
    <t xml:space="preserve">               от 20.12.2019 года №Ч-181р</t>
  </si>
  <si>
    <t>к решению районного Совета депутатов</t>
  </si>
  <si>
    <t xml:space="preserve"> "О районном бюджете на 2020 год и плановый период 2021-2022гг."</t>
  </si>
</sst>
</file>

<file path=xl/styles.xml><?xml version="1.0" encoding="utf-8"?>
<styleSheet xmlns="http://schemas.openxmlformats.org/spreadsheetml/2006/main">
  <numFmts count="4">
    <numFmt numFmtId="43" formatCode="_-* #,##0.00_р_._-;\-* #,##0.00_р_._-;_-* &quot;-&quot;??_р_._-;_-@_-"/>
    <numFmt numFmtId="164" formatCode="#,##0.0"/>
    <numFmt numFmtId="165" formatCode="?"/>
    <numFmt numFmtId="166" formatCode="0.0"/>
  </numFmts>
  <fonts count="33">
    <font>
      <sz val="11"/>
      <color theme="1"/>
      <name val="Calibri"/>
      <family val="2"/>
      <charset val="204"/>
      <scheme val="minor"/>
    </font>
    <font>
      <sz val="10"/>
      <name val="Arial Cyr"/>
      <charset val="204"/>
    </font>
    <font>
      <sz val="12"/>
      <name val="Times New Roman Cyr"/>
      <charset val="204"/>
    </font>
    <font>
      <sz val="10"/>
      <name val="Helv"/>
      <charset val="204"/>
    </font>
    <font>
      <sz val="12"/>
      <name val="Times New Roman"/>
      <family val="1"/>
      <charset val="204"/>
    </font>
    <font>
      <b/>
      <sz val="12"/>
      <name val="Times New Roman"/>
      <family val="1"/>
      <charset val="204"/>
    </font>
    <font>
      <sz val="10"/>
      <name val="Times New Roman"/>
      <family val="1"/>
      <charset val="204"/>
    </font>
    <font>
      <sz val="10"/>
      <name val="Arial"/>
      <family val="2"/>
      <charset val="204"/>
    </font>
    <font>
      <b/>
      <sz val="10"/>
      <name val="Arial Cyr"/>
      <charset val="204"/>
    </font>
    <font>
      <sz val="12"/>
      <name val="Times New Roman Cyr"/>
      <family val="1"/>
      <charset val="204"/>
    </font>
    <font>
      <sz val="12"/>
      <name val="Arial Cyr"/>
      <charset val="204"/>
    </font>
    <font>
      <sz val="14"/>
      <name val="Times New Roman"/>
      <family val="1"/>
      <charset val="204"/>
    </font>
    <font>
      <sz val="10"/>
      <name val="Arial"/>
      <family val="2"/>
      <charset val="204"/>
    </font>
    <font>
      <sz val="10"/>
      <name val="Arial"/>
      <family val="2"/>
      <charset val="204"/>
    </font>
    <font>
      <sz val="11"/>
      <color theme="1"/>
      <name val="Calibri"/>
      <family val="2"/>
      <scheme val="minor"/>
    </font>
    <font>
      <sz val="10"/>
      <name val="Arial"/>
      <family val="2"/>
      <charset val="204"/>
    </font>
    <font>
      <b/>
      <sz val="12"/>
      <name val="Arial Cyr"/>
      <charset val="204"/>
    </font>
    <font>
      <sz val="12"/>
      <color indexed="8"/>
      <name val="Times New Roman"/>
      <family val="1"/>
      <charset val="204"/>
    </font>
    <font>
      <sz val="14"/>
      <name val="Times New Roman Cyr"/>
      <family val="1"/>
      <charset val="204"/>
    </font>
    <font>
      <sz val="10"/>
      <color indexed="0"/>
      <name val="Arial"/>
      <family val="2"/>
      <charset val="204"/>
    </font>
    <font>
      <b/>
      <sz val="10"/>
      <name val="Arial"/>
      <family val="2"/>
      <charset val="204"/>
    </font>
    <font>
      <sz val="12"/>
      <color theme="1"/>
      <name val="Calibri"/>
      <family val="2"/>
      <charset val="204"/>
      <scheme val="minor"/>
    </font>
    <font>
      <sz val="12"/>
      <name val="Helv"/>
      <charset val="204"/>
    </font>
    <font>
      <sz val="14"/>
      <color theme="1"/>
      <name val="Calibri"/>
      <family val="2"/>
      <charset val="204"/>
      <scheme val="minor"/>
    </font>
    <font>
      <sz val="10"/>
      <name val="Arial"/>
      <family val="2"/>
      <charset val="204"/>
    </font>
    <font>
      <sz val="10"/>
      <color rgb="FF333333"/>
      <name val="Times New Roman"/>
      <family val="1"/>
      <charset val="204"/>
    </font>
    <font>
      <sz val="10"/>
      <name val="Arial"/>
      <family val="2"/>
      <charset val="204"/>
    </font>
    <font>
      <sz val="9"/>
      <name val="Times New Roman"/>
      <family val="1"/>
      <charset val="204"/>
    </font>
    <font>
      <b/>
      <sz val="10"/>
      <name val="Times New Roman"/>
      <family val="1"/>
      <charset val="204"/>
    </font>
    <font>
      <sz val="8"/>
      <name val="Arial"/>
      <family val="2"/>
      <charset val="204"/>
    </font>
    <font>
      <b/>
      <sz val="14"/>
      <name val="Arial Cyr"/>
      <charset val="204"/>
    </font>
    <font>
      <sz val="10"/>
      <name val="Arial"/>
      <family val="2"/>
      <charset val="204"/>
    </font>
    <font>
      <sz val="12"/>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0">
    <xf numFmtId="0" fontId="0" fillId="0" borderId="0"/>
    <xf numFmtId="0" fontId="3" fillId="0" borderId="0"/>
    <xf numFmtId="0" fontId="7" fillId="0" borderId="0"/>
    <xf numFmtId="0" fontId="12" fillId="0" borderId="0"/>
    <xf numFmtId="0" fontId="7" fillId="0" borderId="0"/>
    <xf numFmtId="0" fontId="7" fillId="0" borderId="0"/>
    <xf numFmtId="0" fontId="1" fillId="0" borderId="0"/>
    <xf numFmtId="0" fontId="1" fillId="0" borderId="0"/>
    <xf numFmtId="0" fontId="1" fillId="0" borderId="0"/>
    <xf numFmtId="0" fontId="3" fillId="0" borderId="0"/>
    <xf numFmtId="0" fontId="3" fillId="0" borderId="0"/>
    <xf numFmtId="0" fontId="3"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0" fontId="14" fillId="0" borderId="0"/>
    <xf numFmtId="0" fontId="15" fillId="0" borderId="0"/>
    <xf numFmtId="0" fontId="1" fillId="0" borderId="0"/>
    <xf numFmtId="0" fontId="3" fillId="0" borderId="0"/>
    <xf numFmtId="0" fontId="3" fillId="0" borderId="0"/>
    <xf numFmtId="0" fontId="3"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43" fontId="14" fillId="0" borderId="0" applyFont="0" applyFill="0" applyBorder="0" applyAlignment="0" applyProtection="0"/>
    <xf numFmtId="0" fontId="24" fillId="0" borderId="0"/>
    <xf numFmtId="0" fontId="7" fillId="0" borderId="0"/>
    <xf numFmtId="0" fontId="7" fillId="0" borderId="0"/>
    <xf numFmtId="0" fontId="26" fillId="0" borderId="0"/>
    <xf numFmtId="0" fontId="3" fillId="0" borderId="0"/>
    <xf numFmtId="0" fontId="3" fillId="0" borderId="0"/>
    <xf numFmtId="0" fontId="7" fillId="0" borderId="0"/>
    <xf numFmtId="0" fontId="31" fillId="0" borderId="0"/>
  </cellStyleXfs>
  <cellXfs count="392">
    <xf numFmtId="0" fontId="0" fillId="0" borderId="0" xfId="0"/>
    <xf numFmtId="0" fontId="9" fillId="0" borderId="0" xfId="8" applyFont="1" applyFill="1" applyAlignment="1">
      <alignment horizontal="right"/>
    </xf>
    <xf numFmtId="0" fontId="1" fillId="0" borderId="0" xfId="10" applyFont="1"/>
    <xf numFmtId="0" fontId="4" fillId="0" borderId="0" xfId="10" applyFont="1"/>
    <xf numFmtId="164" fontId="4" fillId="0" borderId="0" xfId="9" applyNumberFormat="1" applyFont="1" applyFill="1" applyAlignment="1"/>
    <xf numFmtId="0" fontId="3" fillId="0" borderId="0" xfId="10"/>
    <xf numFmtId="0" fontId="4" fillId="0" borderId="1" xfId="10" applyFont="1" applyBorder="1"/>
    <xf numFmtId="0" fontId="4" fillId="0" borderId="0" xfId="8" applyFont="1" applyFill="1" applyAlignment="1"/>
    <xf numFmtId="0" fontId="4" fillId="0" borderId="0" xfId="10" applyFont="1" applyFill="1" applyAlignment="1">
      <alignment horizontal="right"/>
    </xf>
    <xf numFmtId="0" fontId="1" fillId="0" borderId="0" xfId="10" applyFont="1" applyAlignment="1">
      <alignment horizontal="center"/>
    </xf>
    <xf numFmtId="0" fontId="8" fillId="0" borderId="0" xfId="10" applyFont="1"/>
    <xf numFmtId="1" fontId="1" fillId="0" borderId="0" xfId="10" applyNumberFormat="1" applyFont="1"/>
    <xf numFmtId="0" fontId="9" fillId="0" borderId="0" xfId="10" applyFont="1" applyFill="1"/>
    <xf numFmtId="0" fontId="10" fillId="0" borderId="0" xfId="10" applyFont="1"/>
    <xf numFmtId="4" fontId="1" fillId="0" borderId="0" xfId="10" applyNumberFormat="1" applyFont="1"/>
    <xf numFmtId="4" fontId="4" fillId="0" borderId="1" xfId="10" applyNumberFormat="1" applyFont="1" applyBorder="1" applyAlignment="1">
      <alignment horizontal="center"/>
    </xf>
    <xf numFmtId="3" fontId="4" fillId="0" borderId="1" xfId="11" applyNumberFormat="1" applyFont="1" applyBorder="1" applyAlignment="1">
      <alignment horizontal="center"/>
    </xf>
    <xf numFmtId="0" fontId="4" fillId="0" borderId="1" xfId="10" applyFont="1" applyBorder="1" applyAlignment="1">
      <alignment horizontal="center"/>
    </xf>
    <xf numFmtId="4" fontId="4" fillId="0" borderId="1" xfId="0" applyNumberFormat="1" applyFont="1" applyBorder="1" applyAlignment="1">
      <alignment horizontal="center"/>
    </xf>
    <xf numFmtId="4" fontId="5" fillId="0" borderId="1" xfId="10" applyNumberFormat="1" applyFont="1" applyBorder="1" applyAlignment="1">
      <alignment horizontal="center"/>
    </xf>
    <xf numFmtId="0" fontId="6" fillId="0" borderId="0" xfId="18" applyFont="1" applyFill="1" applyAlignment="1">
      <alignment horizontal="center" vertical="top" wrapText="1"/>
    </xf>
    <xf numFmtId="0" fontId="1" fillId="0" borderId="0" xfId="8" applyFont="1"/>
    <xf numFmtId="0" fontId="10" fillId="0" borderId="0" xfId="8" applyFont="1"/>
    <xf numFmtId="0" fontId="1" fillId="0" borderId="0" xfId="8"/>
    <xf numFmtId="0" fontId="3" fillId="0" borderId="0" xfId="10" applyFont="1" applyAlignment="1">
      <alignment horizontal="right"/>
    </xf>
    <xf numFmtId="0" fontId="6" fillId="0" borderId="0" xfId="18" applyFont="1" applyFill="1" applyAlignment="1">
      <alignment horizontal="center" vertical="top" wrapText="1" shrinkToFit="1"/>
    </xf>
    <xf numFmtId="49" fontId="11" fillId="0" borderId="0" xfId="18" applyNumberFormat="1" applyFont="1" applyFill="1" applyBorder="1" applyAlignment="1">
      <alignment horizontal="center" wrapText="1" shrinkToFit="1"/>
    </xf>
    <xf numFmtId="164" fontId="4" fillId="0" borderId="0" xfId="18" applyNumberFormat="1" applyFont="1" applyFill="1" applyBorder="1" applyAlignment="1">
      <alignment horizontal="right" wrapText="1" shrinkToFit="1"/>
    </xf>
    <xf numFmtId="0" fontId="4" fillId="0" borderId="2" xfId="18" applyFont="1" applyFill="1" applyBorder="1" applyAlignment="1">
      <alignment horizontal="center" vertical="center" wrapText="1" shrinkToFit="1"/>
    </xf>
    <xf numFmtId="49" fontId="4" fillId="0" borderId="3" xfId="18" applyNumberFormat="1" applyFont="1" applyFill="1" applyBorder="1" applyAlignment="1">
      <alignment horizontal="center" vertical="center" wrapText="1" shrinkToFit="1"/>
    </xf>
    <xf numFmtId="164" fontId="4" fillId="0" borderId="4" xfId="18" applyNumberFormat="1" applyFont="1" applyFill="1" applyBorder="1" applyAlignment="1">
      <alignment horizontal="center" vertical="center" wrapText="1" shrinkToFit="1"/>
    </xf>
    <xf numFmtId="0" fontId="4" fillId="0" borderId="5" xfId="18" applyFont="1" applyFill="1" applyBorder="1" applyAlignment="1">
      <alignment horizontal="center" vertical="top" wrapText="1" shrinkToFit="1"/>
    </xf>
    <xf numFmtId="49" fontId="4" fillId="0" borderId="6" xfId="18" applyNumberFormat="1" applyFont="1" applyFill="1" applyBorder="1" applyAlignment="1">
      <alignment horizontal="center" wrapText="1" shrinkToFit="1"/>
    </xf>
    <xf numFmtId="3" fontId="4" fillId="0" borderId="7" xfId="18" applyNumberFormat="1" applyFont="1" applyFill="1" applyBorder="1" applyAlignment="1">
      <alignment horizontal="center" wrapText="1" shrinkToFit="1"/>
    </xf>
    <xf numFmtId="0" fontId="4" fillId="0" borderId="8" xfId="18" applyFont="1" applyFill="1" applyBorder="1" applyAlignment="1">
      <alignment horizontal="center" vertical="top" wrapText="1" shrinkToFit="1"/>
    </xf>
    <xf numFmtId="49" fontId="4" fillId="0" borderId="9" xfId="18" applyNumberFormat="1" applyFont="1" applyFill="1" applyBorder="1" applyAlignment="1">
      <alignment horizontal="center" vertical="top" wrapText="1" shrinkToFit="1"/>
    </xf>
    <xf numFmtId="49" fontId="4" fillId="0" borderId="9" xfId="18" applyNumberFormat="1" applyFont="1" applyFill="1" applyBorder="1" applyAlignment="1">
      <alignment vertical="top" wrapText="1" shrinkToFit="1"/>
    </xf>
    <xf numFmtId="4" fontId="4" fillId="0" borderId="10" xfId="18" applyNumberFormat="1" applyFont="1" applyFill="1" applyBorder="1" applyAlignment="1">
      <alignment vertical="top" wrapText="1"/>
    </xf>
    <xf numFmtId="0" fontId="4" fillId="0" borderId="11" xfId="18" applyFont="1" applyFill="1" applyBorder="1" applyAlignment="1">
      <alignment horizontal="center" vertical="top" wrapText="1" shrinkToFit="1"/>
    </xf>
    <xf numFmtId="49" fontId="4" fillId="0" borderId="1" xfId="18" applyNumberFormat="1" applyFont="1" applyFill="1" applyBorder="1" applyAlignment="1">
      <alignment horizontal="center" vertical="top" wrapText="1" shrinkToFit="1"/>
    </xf>
    <xf numFmtId="49" fontId="4" fillId="0" borderId="1" xfId="18" applyNumberFormat="1" applyFont="1" applyFill="1" applyBorder="1" applyAlignment="1">
      <alignment vertical="top" wrapText="1" shrinkToFit="1"/>
    </xf>
    <xf numFmtId="4" fontId="4" fillId="0" borderId="12" xfId="18" applyNumberFormat="1" applyFont="1" applyFill="1" applyBorder="1" applyAlignment="1">
      <alignment vertical="top" wrapText="1" shrinkToFit="1"/>
    </xf>
    <xf numFmtId="0" fontId="8" fillId="0" borderId="0" xfId="8" applyFont="1"/>
    <xf numFmtId="0" fontId="4" fillId="0" borderId="1" xfId="18" applyFont="1" applyFill="1" applyBorder="1" applyAlignment="1">
      <alignment horizontal="center" vertical="top" wrapText="1"/>
    </xf>
    <xf numFmtId="0" fontId="4" fillId="0" borderId="1" xfId="18" applyFont="1" applyFill="1" applyBorder="1" applyAlignment="1">
      <alignment vertical="top" wrapText="1" shrinkToFit="1"/>
    </xf>
    <xf numFmtId="4" fontId="4" fillId="0" borderId="12" xfId="18" applyNumberFormat="1" applyFont="1" applyFill="1" applyBorder="1" applyAlignment="1">
      <alignment vertical="top" wrapText="1"/>
    </xf>
    <xf numFmtId="4" fontId="1" fillId="0" borderId="0" xfId="8" applyNumberFormat="1"/>
    <xf numFmtId="49" fontId="4" fillId="0" borderId="1" xfId="18" applyNumberFormat="1" applyFont="1" applyFill="1" applyBorder="1" applyAlignment="1">
      <alignment horizontal="center" vertical="top" wrapText="1"/>
    </xf>
    <xf numFmtId="0" fontId="4" fillId="0" borderId="1" xfId="18" applyFont="1" applyFill="1" applyBorder="1" applyAlignment="1">
      <alignment vertical="top" wrapText="1"/>
    </xf>
    <xf numFmtId="0" fontId="4" fillId="0" borderId="6" xfId="18" applyFont="1" applyFill="1" applyBorder="1" applyAlignment="1">
      <alignment horizontal="center" vertical="top" wrapText="1"/>
    </xf>
    <xf numFmtId="0" fontId="4" fillId="0" borderId="6" xfId="19" applyFont="1" applyFill="1" applyBorder="1" applyAlignment="1">
      <alignment vertical="top" wrapText="1"/>
    </xf>
    <xf numFmtId="4" fontId="4" fillId="0" borderId="7" xfId="18" applyNumberFormat="1" applyFont="1" applyFill="1" applyBorder="1" applyAlignment="1">
      <alignment vertical="top" wrapText="1"/>
    </xf>
    <xf numFmtId="0" fontId="10" fillId="0" borderId="0" xfId="16" applyFont="1" applyFill="1" applyAlignment="1">
      <alignment vertical="top"/>
    </xf>
    <xf numFmtId="49" fontId="16" fillId="0" borderId="0" xfId="16" applyNumberFormat="1" applyFont="1" applyFill="1" applyAlignment="1">
      <alignment horizontal="center" vertical="top"/>
    </xf>
    <xf numFmtId="49" fontId="10" fillId="0" borderId="0" xfId="16" applyNumberFormat="1" applyFont="1" applyFill="1" applyAlignment="1">
      <alignment horizontal="center" vertical="top"/>
    </xf>
    <xf numFmtId="0" fontId="10" fillId="0" borderId="0" xfId="16" applyFont="1" applyFill="1"/>
    <xf numFmtId="2" fontId="16" fillId="0" borderId="0" xfId="16" applyNumberFormat="1" applyFont="1" applyFill="1" applyAlignment="1">
      <alignment horizontal="center" vertical="top"/>
    </xf>
    <xf numFmtId="49" fontId="4" fillId="0" borderId="0" xfId="16" applyNumberFormat="1" applyFont="1" applyFill="1" applyAlignment="1">
      <alignment horizontal="center" vertical="top" wrapText="1"/>
    </xf>
    <xf numFmtId="49" fontId="5" fillId="0" borderId="0" xfId="16" applyNumberFormat="1" applyFont="1" applyFill="1" applyAlignment="1">
      <alignment horizontal="center" vertical="top"/>
    </xf>
    <xf numFmtId="0" fontId="4" fillId="0" borderId="1" xfId="16" applyFont="1" applyBorder="1" applyAlignment="1">
      <alignment horizontal="center" vertical="top" wrapText="1"/>
    </xf>
    <xf numFmtId="49" fontId="4" fillId="0" borderId="1" xfId="16" applyNumberFormat="1" applyFont="1" applyFill="1" applyBorder="1" applyAlignment="1">
      <alignment horizontal="center" vertical="top" wrapText="1"/>
    </xf>
    <xf numFmtId="0" fontId="4" fillId="0" borderId="1" xfId="16" applyFont="1" applyFill="1" applyBorder="1" applyAlignment="1">
      <alignment horizontal="center" vertical="top"/>
    </xf>
    <xf numFmtId="49" fontId="4" fillId="0" borderId="1" xfId="16" applyNumberFormat="1" applyFont="1" applyFill="1" applyBorder="1" applyAlignment="1">
      <alignment horizontal="center" vertical="top"/>
    </xf>
    <xf numFmtId="0" fontId="5" fillId="0" borderId="0" xfId="16" applyFont="1" applyFill="1" applyAlignment="1">
      <alignment horizontal="center"/>
    </xf>
    <xf numFmtId="0" fontId="4" fillId="3" borderId="1" xfId="16" applyFont="1" applyFill="1" applyBorder="1" applyAlignment="1">
      <alignment horizontal="center" vertical="top"/>
    </xf>
    <xf numFmtId="49" fontId="4" fillId="3" borderId="1" xfId="16" applyNumberFormat="1" applyFont="1" applyFill="1" applyBorder="1" applyAlignment="1">
      <alignment horizontal="center" vertical="top"/>
    </xf>
    <xf numFmtId="49" fontId="4" fillId="3" borderId="1" xfId="16" applyNumberFormat="1" applyFont="1" applyFill="1" applyBorder="1" applyAlignment="1">
      <alignment horizontal="center" vertical="top" wrapText="1"/>
    </xf>
    <xf numFmtId="0" fontId="4" fillId="3" borderId="1" xfId="16" applyNumberFormat="1" applyFont="1" applyFill="1" applyBorder="1" applyAlignment="1">
      <alignment vertical="top" wrapText="1"/>
    </xf>
    <xf numFmtId="49" fontId="4" fillId="3" borderId="1" xfId="16" applyNumberFormat="1" applyFont="1" applyFill="1" applyBorder="1" applyAlignment="1">
      <alignment vertical="top" wrapText="1"/>
    </xf>
    <xf numFmtId="0" fontId="4" fillId="3" borderId="1" xfId="16" applyFont="1" applyFill="1" applyBorder="1" applyAlignment="1">
      <alignment vertical="top" wrapText="1"/>
    </xf>
    <xf numFmtId="0" fontId="4" fillId="0" borderId="1" xfId="21" applyNumberFormat="1" applyFont="1" applyFill="1" applyBorder="1" applyAlignment="1">
      <alignment horizontal="left" vertical="top" wrapText="1"/>
    </xf>
    <xf numFmtId="0" fontId="4" fillId="3" borderId="1" xfId="21" applyNumberFormat="1" applyFont="1" applyFill="1" applyBorder="1" applyAlignment="1">
      <alignment horizontal="left" vertical="top" wrapText="1"/>
    </xf>
    <xf numFmtId="0" fontId="4" fillId="3" borderId="1" xfId="21" applyNumberFormat="1" applyFont="1" applyFill="1" applyBorder="1" applyAlignment="1">
      <alignment vertical="top" wrapText="1"/>
    </xf>
    <xf numFmtId="0" fontId="17" fillId="3" borderId="1" xfId="16" applyNumberFormat="1" applyFont="1" applyFill="1" applyBorder="1" applyAlignment="1">
      <alignment vertical="top" wrapText="1"/>
    </xf>
    <xf numFmtId="0" fontId="17" fillId="3" borderId="1" xfId="16" applyFont="1" applyFill="1" applyBorder="1" applyAlignment="1">
      <alignment vertical="top" wrapText="1"/>
    </xf>
    <xf numFmtId="0" fontId="4" fillId="3" borderId="1" xfId="20" applyFont="1" applyFill="1" applyBorder="1" applyAlignment="1">
      <alignment vertical="top" wrapText="1"/>
    </xf>
    <xf numFmtId="0" fontId="4" fillId="3" borderId="1" xfId="16" applyFont="1" applyFill="1" applyBorder="1" applyAlignment="1">
      <alignment horizontal="center" vertical="top" wrapText="1"/>
    </xf>
    <xf numFmtId="0" fontId="4" fillId="3" borderId="1" xfId="22" applyFont="1" applyFill="1" applyBorder="1" applyAlignment="1">
      <alignment horizontal="justify" vertical="top" wrapText="1"/>
    </xf>
    <xf numFmtId="0" fontId="6" fillId="0" borderId="1" xfId="21" applyNumberFormat="1" applyFont="1" applyFill="1" applyBorder="1" applyAlignment="1">
      <alignment horizontal="left" vertical="top" wrapText="1"/>
    </xf>
    <xf numFmtId="0" fontId="4" fillId="0" borderId="0" xfId="23" applyFont="1" applyFill="1" applyAlignment="1">
      <alignment horizontal="left" vertical="top"/>
    </xf>
    <xf numFmtId="0" fontId="4" fillId="0" borderId="0" xfId="23" applyFont="1" applyFill="1"/>
    <xf numFmtId="0" fontId="4" fillId="0" borderId="0" xfId="23" applyFont="1" applyFill="1" applyAlignment="1">
      <alignment vertical="top"/>
    </xf>
    <xf numFmtId="0" fontId="17" fillId="0" borderId="0" xfId="23" applyFont="1" applyFill="1" applyAlignment="1">
      <alignment horizontal="right"/>
    </xf>
    <xf numFmtId="0" fontId="1" fillId="0" borderId="0" xfId="23"/>
    <xf numFmtId="49" fontId="4" fillId="2" borderId="1" xfId="23" applyNumberFormat="1" applyFont="1" applyFill="1" applyBorder="1" applyAlignment="1">
      <alignment horizontal="center" vertical="top"/>
    </xf>
    <xf numFmtId="49" fontId="4" fillId="2" borderId="1" xfId="23" applyNumberFormat="1" applyFont="1" applyFill="1" applyBorder="1" applyAlignment="1">
      <alignment horizontal="center"/>
    </xf>
    <xf numFmtId="0" fontId="1" fillId="0" borderId="0" xfId="23" applyFill="1"/>
    <xf numFmtId="49" fontId="4" fillId="0" borderId="1" xfId="0" applyNumberFormat="1" applyFont="1" applyBorder="1" applyAlignment="1" applyProtection="1">
      <alignment horizontal="center" vertical="top" wrapText="1"/>
    </xf>
    <xf numFmtId="49" fontId="4" fillId="0" borderId="1" xfId="0" applyNumberFormat="1" applyFont="1" applyBorder="1" applyAlignment="1" applyProtection="1">
      <alignment horizontal="left" vertical="top" wrapText="1"/>
    </xf>
    <xf numFmtId="4" fontId="4" fillId="0" borderId="1" xfId="0" applyNumberFormat="1" applyFont="1" applyBorder="1" applyAlignment="1" applyProtection="1">
      <alignment horizontal="right" vertical="top" wrapText="1"/>
    </xf>
    <xf numFmtId="4" fontId="8" fillId="0" borderId="0" xfId="23" applyNumberFormat="1" applyFont="1" applyFill="1"/>
    <xf numFmtId="0" fontId="8" fillId="0" borderId="0" xfId="23" applyFont="1" applyFill="1"/>
    <xf numFmtId="3" fontId="4" fillId="0" borderId="1" xfId="0" applyNumberFormat="1" applyFont="1" applyBorder="1" applyAlignment="1" applyProtection="1">
      <alignment horizontal="center" vertical="top" wrapText="1"/>
    </xf>
    <xf numFmtId="49" fontId="4" fillId="0" borderId="1" xfId="0" applyNumberFormat="1" applyFont="1" applyBorder="1" applyAlignment="1" applyProtection="1">
      <alignment horizontal="left"/>
    </xf>
    <xf numFmtId="49" fontId="4" fillId="0" borderId="1" xfId="0" applyNumberFormat="1" applyFont="1" applyBorder="1" applyAlignment="1" applyProtection="1">
      <alignment horizontal="center"/>
    </xf>
    <xf numFmtId="4" fontId="4" fillId="0" borderId="1" xfId="0" applyNumberFormat="1" applyFont="1" applyBorder="1" applyAlignment="1" applyProtection="1">
      <alignment horizontal="right" wrapText="1"/>
    </xf>
    <xf numFmtId="49" fontId="1" fillId="0" borderId="0" xfId="23" applyNumberFormat="1" applyAlignment="1">
      <alignment vertical="top"/>
    </xf>
    <xf numFmtId="0" fontId="1" fillId="0" borderId="0" xfId="23" applyNumberFormat="1"/>
    <xf numFmtId="49" fontId="1" fillId="0" borderId="0" xfId="23" applyNumberFormat="1"/>
    <xf numFmtId="0" fontId="7" fillId="0" borderId="0" xfId="24"/>
    <xf numFmtId="0" fontId="3" fillId="0" borderId="0" xfId="11"/>
    <xf numFmtId="0" fontId="7" fillId="0" borderId="0" xfId="24" applyAlignment="1"/>
    <xf numFmtId="0" fontId="7" fillId="0" borderId="0" xfId="24" applyFont="1"/>
    <xf numFmtId="0" fontId="9" fillId="0" borderId="0" xfId="11" applyFont="1" applyFill="1"/>
    <xf numFmtId="0" fontId="19" fillId="0" borderId="0" xfId="11" applyFont="1" applyAlignment="1">
      <alignment horizontal="right"/>
    </xf>
    <xf numFmtId="0" fontId="4" fillId="0" borderId="1" xfId="24" applyFont="1" applyFill="1" applyBorder="1" applyAlignment="1">
      <alignment horizontal="center" vertical="center" wrapText="1"/>
    </xf>
    <xf numFmtId="0" fontId="2" fillId="0" borderId="1" xfId="11" applyNumberFormat="1" applyFont="1" applyFill="1" applyBorder="1" applyAlignment="1">
      <alignment horizontal="center" vertical="center" wrapText="1"/>
    </xf>
    <xf numFmtId="0" fontId="7" fillId="0" borderId="0" xfId="24" applyFont="1" applyFill="1" applyAlignment="1">
      <alignment horizontal="center" vertical="center" wrapText="1"/>
    </xf>
    <xf numFmtId="0" fontId="7" fillId="0" borderId="0" xfId="24" applyFill="1"/>
    <xf numFmtId="49" fontId="2" fillId="0" borderId="1" xfId="11" applyNumberFormat="1" applyFont="1" applyFill="1" applyBorder="1" applyAlignment="1">
      <alignment horizontal="center" vertical="center" wrapText="1"/>
    </xf>
    <xf numFmtId="49" fontId="2" fillId="0" borderId="1" xfId="11" applyNumberFormat="1" applyFont="1" applyFill="1" applyBorder="1" applyAlignment="1">
      <alignment horizontal="center" vertical="top"/>
    </xf>
    <xf numFmtId="49" fontId="4" fillId="0" borderId="1" xfId="4" applyNumberFormat="1" applyFont="1" applyBorder="1" applyAlignment="1">
      <alignment horizontal="left" vertical="top" wrapText="1"/>
    </xf>
    <xf numFmtId="49" fontId="6" fillId="0" borderId="1" xfId="4" applyNumberFormat="1" applyFont="1" applyBorder="1" applyAlignment="1">
      <alignment horizontal="center" vertical="top" wrapText="1"/>
    </xf>
    <xf numFmtId="4" fontId="20" fillId="0" borderId="0" xfId="24" applyNumberFormat="1" applyFont="1" applyFill="1"/>
    <xf numFmtId="0" fontId="20" fillId="0" borderId="0" xfId="24" applyFont="1" applyFill="1"/>
    <xf numFmtId="4" fontId="7" fillId="0" borderId="0" xfId="24" applyNumberFormat="1" applyFill="1"/>
    <xf numFmtId="4" fontId="4" fillId="0" borderId="1" xfId="0" applyNumberFormat="1" applyFont="1" applyBorder="1" applyAlignment="1" applyProtection="1">
      <alignment wrapText="1"/>
    </xf>
    <xf numFmtId="0" fontId="4" fillId="2" borderId="1" xfId="11" applyFont="1" applyFill="1" applyBorder="1" applyAlignment="1">
      <alignment vertical="top"/>
    </xf>
    <xf numFmtId="0" fontId="20" fillId="0" borderId="0" xfId="24" applyFont="1"/>
    <xf numFmtId="4" fontId="20" fillId="0" borderId="0" xfId="24" applyNumberFormat="1" applyFont="1"/>
    <xf numFmtId="4" fontId="7" fillId="0" borderId="0" xfId="24" applyNumberFormat="1"/>
    <xf numFmtId="4" fontId="3" fillId="0" borderId="0" xfId="11" applyNumberFormat="1"/>
    <xf numFmtId="0" fontId="2" fillId="0" borderId="0" xfId="8" applyFont="1" applyFill="1" applyAlignment="1"/>
    <xf numFmtId="0" fontId="11" fillId="0" borderId="0" xfId="9" applyFont="1" applyFill="1" applyAlignment="1">
      <alignment horizontal="center" vertical="top" wrapText="1"/>
    </xf>
    <xf numFmtId="0" fontId="6" fillId="0" borderId="0" xfId="9" applyFont="1" applyFill="1" applyAlignment="1">
      <alignment horizontal="center" wrapText="1"/>
    </xf>
    <xf numFmtId="164" fontId="6" fillId="0" borderId="0" xfId="9" applyNumberFormat="1" applyFont="1" applyFill="1" applyAlignment="1">
      <alignment horizontal="center" wrapText="1"/>
    </xf>
    <xf numFmtId="0" fontId="11" fillId="0" borderId="0" xfId="9" applyFont="1" applyFill="1" applyAlignment="1">
      <alignment horizontal="center" vertical="top" wrapText="1" shrinkToFit="1"/>
    </xf>
    <xf numFmtId="49" fontId="11" fillId="0" borderId="0" xfId="9" applyNumberFormat="1" applyFont="1" applyFill="1" applyBorder="1" applyAlignment="1">
      <alignment horizontal="center" wrapText="1" shrinkToFit="1"/>
    </xf>
    <xf numFmtId="0" fontId="11" fillId="0" borderId="1" xfId="9" applyFont="1" applyFill="1" applyBorder="1" applyAlignment="1">
      <alignment horizontal="center" vertical="center" wrapText="1" shrinkToFit="1"/>
    </xf>
    <xf numFmtId="49" fontId="11" fillId="0" borderId="1" xfId="9" applyNumberFormat="1" applyFont="1" applyFill="1" applyBorder="1" applyAlignment="1">
      <alignment horizontal="center" vertical="center" wrapText="1" shrinkToFit="1"/>
    </xf>
    <xf numFmtId="164" fontId="4" fillId="0" borderId="1" xfId="18" applyNumberFormat="1" applyFont="1" applyFill="1" applyBorder="1" applyAlignment="1">
      <alignment horizontal="center" vertical="center" wrapText="1" shrinkToFit="1"/>
    </xf>
    <xf numFmtId="49" fontId="11" fillId="0" borderId="1" xfId="9" applyNumberFormat="1" applyFont="1" applyFill="1" applyBorder="1" applyAlignment="1">
      <alignment horizontal="left" vertical="top" wrapText="1" shrinkToFit="1"/>
    </xf>
    <xf numFmtId="4" fontId="11" fillId="0" borderId="1" xfId="9" applyNumberFormat="1" applyFont="1" applyFill="1" applyBorder="1" applyAlignment="1">
      <alignment horizontal="center" vertical="top" wrapText="1" shrinkToFit="1"/>
    </xf>
    <xf numFmtId="4" fontId="11" fillId="0" borderId="1" xfId="18" applyNumberFormat="1" applyFont="1" applyFill="1" applyBorder="1" applyAlignment="1">
      <alignment horizontal="center" vertical="top" wrapText="1" shrinkToFit="1"/>
    </xf>
    <xf numFmtId="49" fontId="11" fillId="0" borderId="1" xfId="9" applyNumberFormat="1" applyFont="1" applyFill="1" applyBorder="1" applyAlignment="1">
      <alignment horizontal="left" wrapText="1" shrinkToFit="1"/>
    </xf>
    <xf numFmtId="4" fontId="11" fillId="0" borderId="1" xfId="9" applyNumberFormat="1" applyFont="1" applyFill="1" applyBorder="1" applyAlignment="1">
      <alignment horizontal="center" wrapText="1"/>
    </xf>
    <xf numFmtId="49" fontId="11" fillId="0" borderId="1" xfId="9" applyNumberFormat="1" applyFont="1" applyFill="1" applyBorder="1" applyAlignment="1">
      <alignment horizontal="left" vertical="top" wrapText="1"/>
    </xf>
    <xf numFmtId="0" fontId="11" fillId="0" borderId="0" xfId="9" applyFont="1" applyFill="1" applyAlignment="1">
      <alignment horizontal="center" wrapText="1"/>
    </xf>
    <xf numFmtId="164" fontId="11" fillId="0" borderId="0" xfId="9" applyNumberFormat="1" applyFont="1" applyFill="1" applyAlignment="1">
      <alignment horizontal="center" wrapText="1"/>
    </xf>
    <xf numFmtId="0" fontId="6" fillId="0" borderId="0" xfId="9" applyFont="1" applyFill="1" applyAlignment="1">
      <alignment horizontal="center" vertical="top" wrapText="1"/>
    </xf>
    <xf numFmtId="0" fontId="4" fillId="0" borderId="0" xfId="10" applyFont="1" applyAlignment="1">
      <alignment horizontal="right"/>
    </xf>
    <xf numFmtId="0" fontId="3" fillId="0" borderId="0" xfId="10" applyFont="1"/>
    <xf numFmtId="0" fontId="4" fillId="0" borderId="1" xfId="10" applyFont="1" applyBorder="1" applyAlignment="1">
      <alignment horizontal="center" vertical="top" wrapText="1"/>
    </xf>
    <xf numFmtId="3" fontId="4" fillId="0" borderId="1" xfId="10" applyNumberFormat="1" applyFont="1" applyBorder="1" applyAlignment="1">
      <alignment horizontal="center"/>
    </xf>
    <xf numFmtId="0" fontId="4" fillId="0" borderId="1" xfId="0" applyFont="1" applyBorder="1"/>
    <xf numFmtId="0" fontId="21" fillId="0" borderId="0" xfId="0" applyFont="1"/>
    <xf numFmtId="0" fontId="22" fillId="0" borderId="0" xfId="10" applyFont="1"/>
    <xf numFmtId="4" fontId="4" fillId="0" borderId="1" xfId="10" applyNumberFormat="1" applyFont="1" applyFill="1" applyBorder="1" applyAlignment="1">
      <alignment horizontal="center"/>
    </xf>
    <xf numFmtId="4" fontId="0" fillId="0" borderId="0" xfId="0" applyNumberFormat="1"/>
    <xf numFmtId="0" fontId="23" fillId="0" borderId="0" xfId="0" applyFont="1"/>
    <xf numFmtId="4" fontId="23" fillId="0" borderId="0" xfId="0" applyNumberFormat="1" applyFont="1"/>
    <xf numFmtId="0" fontId="4" fillId="3" borderId="1" xfId="10" applyFont="1" applyFill="1" applyBorder="1" applyAlignment="1">
      <alignment horizontal="center" vertical="top" wrapText="1"/>
    </xf>
    <xf numFmtId="0" fontId="7" fillId="0" borderId="0" xfId="25"/>
    <xf numFmtId="0" fontId="10" fillId="3" borderId="0" xfId="16" applyFont="1" applyFill="1"/>
    <xf numFmtId="49" fontId="6" fillId="0" borderId="0" xfId="26" applyNumberFormat="1" applyFont="1" applyFill="1"/>
    <xf numFmtId="0" fontId="6" fillId="0" borderId="0" xfId="26" applyFont="1" applyFill="1"/>
    <xf numFmtId="0" fontId="1" fillId="0" borderId="0" xfId="26" applyFont="1"/>
    <xf numFmtId="0" fontId="1" fillId="0" borderId="0" xfId="26"/>
    <xf numFmtId="49" fontId="6" fillId="0" borderId="0" xfId="26" quotePrefix="1" applyNumberFormat="1" applyFont="1" applyFill="1" applyAlignment="1">
      <alignment wrapText="1"/>
    </xf>
    <xf numFmtId="0" fontId="6" fillId="0" borderId="13" xfId="26" applyFont="1" applyFill="1" applyBorder="1" applyAlignment="1">
      <alignment horizontal="center" wrapText="1"/>
    </xf>
    <xf numFmtId="4" fontId="6" fillId="0" borderId="13" xfId="26" applyNumberFormat="1" applyFont="1" applyFill="1" applyBorder="1" applyAlignment="1">
      <alignment horizontal="center" wrapText="1"/>
    </xf>
    <xf numFmtId="49" fontId="6" fillId="0" borderId="1" xfId="26" quotePrefix="1" applyNumberFormat="1" applyFont="1" applyFill="1" applyBorder="1" applyAlignment="1">
      <alignment horizontal="center" vertical="center" textRotation="90" wrapText="1"/>
    </xf>
    <xf numFmtId="0" fontId="6" fillId="0" borderId="1" xfId="26" quotePrefix="1" applyNumberFormat="1" applyFont="1" applyFill="1" applyBorder="1" applyAlignment="1">
      <alignment horizontal="center" vertical="center" wrapText="1"/>
    </xf>
    <xf numFmtId="0" fontId="6" fillId="0" borderId="1" xfId="26" quotePrefix="1" applyFont="1" applyFill="1" applyBorder="1" applyAlignment="1">
      <alignment horizontal="center" vertical="center" wrapText="1"/>
    </xf>
    <xf numFmtId="49" fontId="6" fillId="0" borderId="1" xfId="26" applyNumberFormat="1" applyFont="1" applyFill="1" applyBorder="1" applyAlignment="1">
      <alignment horizontal="center" vertical="top"/>
    </xf>
    <xf numFmtId="0" fontId="6" fillId="0" borderId="15" xfId="26" applyNumberFormat="1" applyFont="1" applyFill="1" applyBorder="1" applyAlignment="1">
      <alignment vertical="top" wrapText="1"/>
    </xf>
    <xf numFmtId="4" fontId="6" fillId="3" borderId="1" xfId="26" applyNumberFormat="1" applyFont="1" applyFill="1" applyBorder="1" applyAlignment="1">
      <alignment horizontal="right" vertical="justify"/>
    </xf>
    <xf numFmtId="49" fontId="6" fillId="3" borderId="1" xfId="26" applyNumberFormat="1" applyFont="1" applyFill="1" applyBorder="1" applyAlignment="1">
      <alignment horizontal="center" vertical="top"/>
    </xf>
    <xf numFmtId="0" fontId="6" fillId="3" borderId="15" xfId="26" applyNumberFormat="1" applyFont="1" applyFill="1" applyBorder="1" applyAlignment="1">
      <alignment vertical="top" wrapText="1"/>
    </xf>
    <xf numFmtId="0" fontId="25" fillId="0" borderId="0" xfId="26" applyFont="1"/>
    <xf numFmtId="49" fontId="6" fillId="0" borderId="21" xfId="33" applyNumberFormat="1" applyFont="1" applyBorder="1" applyAlignment="1" applyProtection="1">
      <alignment horizontal="left" vertical="center" wrapText="1"/>
    </xf>
    <xf numFmtId="49" fontId="6" fillId="0" borderId="21" xfId="34" applyNumberFormat="1" applyFont="1" applyBorder="1" applyAlignment="1" applyProtection="1">
      <alignment horizontal="left" vertical="center" wrapText="1"/>
    </xf>
    <xf numFmtId="0" fontId="6" fillId="3" borderId="15" xfId="26" applyNumberFormat="1" applyFont="1" applyFill="1" applyBorder="1" applyAlignment="1">
      <alignment horizontal="left" vertical="top" wrapText="1"/>
    </xf>
    <xf numFmtId="165" fontId="6" fillId="0" borderId="21" xfId="33" applyNumberFormat="1" applyFont="1" applyBorder="1" applyAlignment="1" applyProtection="1">
      <alignment horizontal="left" vertical="center" wrapText="1"/>
    </xf>
    <xf numFmtId="0" fontId="6" fillId="0" borderId="0" xfId="26" applyFont="1" applyFill="1" applyAlignment="1">
      <alignment horizontal="center" vertical="center"/>
    </xf>
    <xf numFmtId="0" fontId="6" fillId="0" borderId="0" xfId="26" quotePrefix="1" applyFont="1" applyFill="1" applyAlignment="1">
      <alignment horizontal="center" vertical="center" wrapText="1"/>
    </xf>
    <xf numFmtId="0" fontId="6" fillId="0" borderId="13" xfId="26" applyFont="1" applyFill="1" applyBorder="1" applyAlignment="1">
      <alignment horizontal="center" vertical="center" wrapText="1"/>
    </xf>
    <xf numFmtId="0" fontId="2" fillId="0" borderId="0" xfId="8" applyFont="1" applyFill="1" applyAlignment="1">
      <alignment wrapText="1"/>
    </xf>
    <xf numFmtId="4" fontId="4" fillId="0" borderId="1" xfId="25" applyNumberFormat="1" applyFont="1" applyBorder="1" applyAlignment="1" applyProtection="1">
      <alignment horizontal="right" vertical="top" wrapText="1"/>
    </xf>
    <xf numFmtId="4" fontId="4" fillId="0" borderId="1" xfId="25" applyNumberFormat="1" applyFont="1" applyBorder="1" applyAlignment="1" applyProtection="1">
      <alignment horizontal="right" wrapText="1"/>
    </xf>
    <xf numFmtId="4" fontId="4" fillId="2" borderId="1" xfId="11" applyNumberFormat="1" applyFont="1" applyFill="1" applyBorder="1" applyAlignment="1"/>
    <xf numFmtId="4" fontId="20" fillId="0" borderId="0" xfId="35" applyNumberFormat="1" applyFont="1" applyBorder="1" applyAlignment="1" applyProtection="1">
      <alignment horizontal="right" wrapText="1"/>
    </xf>
    <xf numFmtId="49" fontId="4" fillId="0" borderId="9" xfId="18" applyNumberFormat="1" applyFont="1" applyFill="1" applyBorder="1" applyAlignment="1">
      <alignment horizontal="center" vertical="top" wrapText="1"/>
    </xf>
    <xf numFmtId="0" fontId="4" fillId="0" borderId="9" xfId="18" applyFont="1" applyFill="1" applyBorder="1" applyAlignment="1">
      <alignment vertical="top" wrapText="1"/>
    </xf>
    <xf numFmtId="0" fontId="4" fillId="0" borderId="6" xfId="18" applyFont="1" applyFill="1" applyBorder="1" applyAlignment="1">
      <alignment vertical="top" wrapText="1" shrinkToFit="1"/>
    </xf>
    <xf numFmtId="0" fontId="4" fillId="0" borderId="0" xfId="16" applyFont="1" applyFill="1" applyAlignment="1">
      <alignment horizontal="right" vertical="top"/>
    </xf>
    <xf numFmtId="164" fontId="4" fillId="0" borderId="1" xfId="16" applyNumberFormat="1" applyFont="1" applyFill="1" applyBorder="1" applyAlignment="1">
      <alignment horizontal="center" vertical="top" wrapText="1"/>
    </xf>
    <xf numFmtId="0" fontId="17" fillId="3" borderId="1" xfId="16" applyNumberFormat="1" applyFont="1" applyFill="1" applyBorder="1" applyAlignment="1">
      <alignment vertical="center" wrapText="1"/>
    </xf>
    <xf numFmtId="0" fontId="4" fillId="3" borderId="1" xfId="16" applyFont="1" applyFill="1" applyBorder="1" applyAlignment="1">
      <alignment horizontal="center"/>
    </xf>
    <xf numFmtId="0" fontId="4" fillId="3" borderId="1" xfId="16" applyFont="1" applyFill="1" applyBorder="1" applyAlignment="1">
      <alignment wrapText="1"/>
    </xf>
    <xf numFmtId="0" fontId="4" fillId="3" borderId="1" xfId="16" applyFont="1" applyFill="1" applyBorder="1"/>
    <xf numFmtId="49" fontId="6" fillId="3" borderId="0" xfId="26" applyNumberFormat="1" applyFont="1" applyFill="1" applyAlignment="1">
      <alignment horizontal="right"/>
    </xf>
    <xf numFmtId="0" fontId="1" fillId="3" borderId="0" xfId="26" applyFont="1" applyFill="1"/>
    <xf numFmtId="0" fontId="6" fillId="3" borderId="1" xfId="26" quotePrefix="1" applyFont="1" applyFill="1" applyBorder="1" applyAlignment="1">
      <alignment horizontal="center" vertical="center" wrapText="1"/>
    </xf>
    <xf numFmtId="0" fontId="6" fillId="3" borderId="16" xfId="26" applyNumberFormat="1" applyFont="1" applyFill="1" applyBorder="1" applyAlignment="1">
      <alignment vertical="top" wrapText="1"/>
    </xf>
    <xf numFmtId="0" fontId="6" fillId="0" borderId="0" xfId="25" applyFont="1" applyBorder="1" applyAlignment="1" applyProtection="1">
      <alignment horizontal="left"/>
    </xf>
    <xf numFmtId="0" fontId="6" fillId="0" borderId="0" xfId="25" applyFont="1"/>
    <xf numFmtId="49" fontId="7" fillId="0" borderId="20" xfId="25" applyNumberFormat="1" applyFont="1" applyBorder="1" applyAlignment="1" applyProtection="1"/>
    <xf numFmtId="49" fontId="6" fillId="0" borderId="1" xfId="25" applyNumberFormat="1" applyFont="1" applyBorder="1" applyAlignment="1" applyProtection="1">
      <alignment horizontal="center" vertical="center"/>
    </xf>
    <xf numFmtId="1" fontId="6" fillId="0" borderId="1" xfId="25" applyNumberFormat="1" applyFont="1" applyBorder="1" applyAlignment="1" applyProtection="1">
      <alignment horizontal="center" vertical="top" wrapText="1"/>
    </xf>
    <xf numFmtId="49" fontId="7" fillId="0" borderId="0" xfId="25" applyNumberFormat="1" applyFont="1" applyBorder="1" applyAlignment="1" applyProtection="1"/>
    <xf numFmtId="0" fontId="11" fillId="0" borderId="0" xfId="25" applyFont="1" applyBorder="1" applyAlignment="1" applyProtection="1">
      <alignment horizontal="center" vertical="center"/>
    </xf>
    <xf numFmtId="0" fontId="6" fillId="0" borderId="0" xfId="25" applyFont="1" applyAlignment="1">
      <alignment vertical="top"/>
    </xf>
    <xf numFmtId="0" fontId="11" fillId="0" borderId="0" xfId="25" applyFont="1" applyBorder="1" applyAlignment="1" applyProtection="1">
      <alignment horizontal="center" vertical="top"/>
    </xf>
    <xf numFmtId="49" fontId="6" fillId="0" borderId="1" xfId="25" applyNumberFormat="1" applyFont="1" applyBorder="1" applyAlignment="1" applyProtection="1">
      <alignment horizontal="center" vertical="top"/>
    </xf>
    <xf numFmtId="0" fontId="4" fillId="2" borderId="1" xfId="23" applyNumberFormat="1" applyFont="1" applyFill="1" applyBorder="1" applyAlignment="1">
      <alignment horizontal="center" vertical="top" wrapText="1"/>
    </xf>
    <xf numFmtId="49" fontId="4" fillId="2" borderId="1" xfId="23" applyNumberFormat="1" applyFont="1" applyFill="1" applyBorder="1" applyAlignment="1">
      <alignment horizontal="center" vertical="top" wrapText="1"/>
    </xf>
    <xf numFmtId="0" fontId="5" fillId="0" borderId="1" xfId="10" applyFont="1" applyBorder="1" applyAlignment="1">
      <alignment horizontal="center" vertical="center" wrapText="1"/>
    </xf>
    <xf numFmtId="0" fontId="2" fillId="0" borderId="0" xfId="8" applyFont="1" applyFill="1" applyAlignment="1">
      <alignment horizontal="right"/>
    </xf>
    <xf numFmtId="0" fontId="4" fillId="0" borderId="1" xfId="10" applyFont="1" applyBorder="1" applyAlignment="1">
      <alignment horizontal="center" vertical="center" wrapText="1"/>
    </xf>
    <xf numFmtId="0" fontId="4" fillId="0" borderId="1" xfId="10" applyFont="1" applyBorder="1" applyAlignment="1">
      <alignment horizontal="center" vertical="center" wrapText="1"/>
    </xf>
    <xf numFmtId="0" fontId="6" fillId="0" borderId="1" xfId="10" applyFont="1" applyBorder="1" applyAlignment="1">
      <alignment horizontal="center" vertical="top" wrapText="1"/>
    </xf>
    <xf numFmtId="164" fontId="11" fillId="0" borderId="0" xfId="9" applyNumberFormat="1" applyFont="1" applyFill="1" applyBorder="1" applyAlignment="1">
      <alignment horizontal="right" wrapText="1" shrinkToFit="1"/>
    </xf>
    <xf numFmtId="0" fontId="4" fillId="0" borderId="0" xfId="25" applyFont="1" applyBorder="1" applyAlignment="1" applyProtection="1"/>
    <xf numFmtId="0" fontId="4" fillId="0" borderId="0" xfId="25" applyFont="1" applyAlignment="1">
      <alignment vertical="top"/>
    </xf>
    <xf numFmtId="0" fontId="4" fillId="0" borderId="0" xfId="25" applyFont="1"/>
    <xf numFmtId="0" fontId="4" fillId="0" borderId="0" xfId="25" applyFont="1" applyBorder="1" applyAlignment="1" applyProtection="1">
      <alignment vertical="center"/>
    </xf>
    <xf numFmtId="0" fontId="4" fillId="0" borderId="0" xfId="25" applyFont="1" applyBorder="1" applyAlignment="1" applyProtection="1">
      <alignment vertical="top"/>
    </xf>
    <xf numFmtId="164" fontId="4" fillId="0" borderId="0" xfId="9" applyNumberFormat="1" applyFont="1" applyFill="1" applyAlignment="1">
      <alignment horizontal="right"/>
    </xf>
    <xf numFmtId="0" fontId="2" fillId="0" borderId="0" xfId="8" applyFont="1" applyFill="1" applyAlignment="1">
      <alignment horizontal="right"/>
    </xf>
    <xf numFmtId="0" fontId="4" fillId="0" borderId="0" xfId="10" applyFont="1" applyAlignment="1"/>
    <xf numFmtId="0" fontId="4" fillId="0" borderId="0" xfId="10" applyFont="1" applyAlignment="1">
      <alignment vertical="justify"/>
    </xf>
    <xf numFmtId="0" fontId="5" fillId="0" borderId="1" xfId="10" applyFont="1" applyBorder="1" applyAlignment="1">
      <alignment horizontal="center" vertical="top" wrapText="1"/>
    </xf>
    <xf numFmtId="0" fontId="27" fillId="0" borderId="1" xfId="10" applyFont="1" applyFill="1" applyBorder="1" applyAlignment="1">
      <alignment horizontal="center" vertical="top" wrapText="1"/>
    </xf>
    <xf numFmtId="3" fontId="5" fillId="0" borderId="1" xfId="10" applyNumberFormat="1" applyFont="1" applyBorder="1" applyAlignment="1">
      <alignment horizontal="center"/>
    </xf>
    <xf numFmtId="0" fontId="1" fillId="0" borderId="0" xfId="37" applyFont="1"/>
    <xf numFmtId="0" fontId="1" fillId="0" borderId="0" xfId="36" applyFont="1"/>
    <xf numFmtId="0" fontId="9" fillId="0" borderId="0" xfId="36" applyFont="1" applyFill="1"/>
    <xf numFmtId="0" fontId="3" fillId="0" borderId="0" xfId="36"/>
    <xf numFmtId="0" fontId="1" fillId="0" borderId="0" xfId="36" applyFont="1" applyAlignment="1">
      <alignment horizontal="center"/>
    </xf>
    <xf numFmtId="0" fontId="6" fillId="0" borderId="1" xfId="36" applyFont="1" applyBorder="1" applyAlignment="1">
      <alignment horizontal="center" vertical="top" wrapText="1"/>
    </xf>
    <xf numFmtId="0" fontId="6" fillId="0" borderId="1" xfId="36" applyFont="1" applyFill="1" applyBorder="1" applyAlignment="1">
      <alignment horizontal="center" vertical="top" wrapText="1"/>
    </xf>
    <xf numFmtId="0" fontId="4" fillId="0" borderId="1" xfId="36" applyFont="1" applyBorder="1" applyAlignment="1">
      <alignment horizontal="center"/>
    </xf>
    <xf numFmtId="4" fontId="4" fillId="0" borderId="1" xfId="36" applyNumberFormat="1" applyFont="1" applyBorder="1" applyAlignment="1">
      <alignment horizontal="center"/>
    </xf>
    <xf numFmtId="3" fontId="1" fillId="0" borderId="0" xfId="36" applyNumberFormat="1" applyFont="1"/>
    <xf numFmtId="4" fontId="5" fillId="0" borderId="1" xfId="36" applyNumberFormat="1" applyFont="1" applyBorder="1" applyAlignment="1">
      <alignment horizontal="center"/>
    </xf>
    <xf numFmtId="3" fontId="8" fillId="0" borderId="0" xfId="36" applyNumberFormat="1" applyFont="1"/>
    <xf numFmtId="0" fontId="8" fillId="0" borderId="0" xfId="36" applyFont="1"/>
    <xf numFmtId="0" fontId="5" fillId="0" borderId="0" xfId="36" applyFont="1" applyBorder="1" applyAlignment="1">
      <alignment horizontal="left"/>
    </xf>
    <xf numFmtId="3" fontId="28" fillId="0" borderId="0" xfId="36" applyNumberFormat="1" applyFont="1" applyBorder="1" applyAlignment="1">
      <alignment horizontal="center"/>
    </xf>
    <xf numFmtId="4" fontId="6" fillId="0" borderId="0" xfId="36" applyNumberFormat="1" applyFont="1" applyBorder="1" applyAlignment="1">
      <alignment horizontal="center"/>
    </xf>
    <xf numFmtId="2" fontId="1" fillId="0" borderId="0" xfId="36" applyNumberFormat="1" applyFont="1"/>
    <xf numFmtId="4" fontId="1" fillId="0" borderId="0" xfId="36" applyNumberFormat="1" applyFont="1"/>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top"/>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xf>
    <xf numFmtId="166" fontId="4" fillId="0" borderId="1"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top" wrapText="1"/>
    </xf>
    <xf numFmtId="0" fontId="30" fillId="0" borderId="0" xfId="8" applyFont="1" applyAlignment="1">
      <alignment horizontal="left"/>
    </xf>
    <xf numFmtId="49" fontId="4" fillId="0" borderId="1" xfId="18" applyNumberFormat="1" applyFont="1" applyFill="1" applyBorder="1" applyAlignment="1">
      <alignment horizontal="center" vertical="center" wrapText="1" shrinkToFit="1"/>
    </xf>
    <xf numFmtId="0" fontId="4" fillId="0" borderId="1" xfId="18" applyFont="1" applyFill="1" applyBorder="1" applyAlignment="1">
      <alignment horizontal="center" vertical="center" wrapText="1"/>
    </xf>
    <xf numFmtId="49" fontId="4" fillId="0" borderId="1" xfId="18" applyNumberFormat="1" applyFont="1" applyFill="1" applyBorder="1" applyAlignment="1">
      <alignment horizontal="center" vertical="center" wrapText="1"/>
    </xf>
    <xf numFmtId="0" fontId="4" fillId="0" borderId="12" xfId="18" applyFont="1" applyFill="1" applyBorder="1" applyAlignment="1">
      <alignment vertical="top" wrapText="1"/>
    </xf>
    <xf numFmtId="0" fontId="4" fillId="0" borderId="6" xfId="18" applyFont="1" applyFill="1" applyBorder="1" applyAlignment="1">
      <alignment horizontal="center" vertical="center" wrapText="1"/>
    </xf>
    <xf numFmtId="0" fontId="4" fillId="0" borderId="7" xfId="19" applyFont="1" applyFill="1" applyBorder="1" applyAlignment="1">
      <alignment vertical="top" wrapText="1"/>
    </xf>
    <xf numFmtId="0" fontId="4" fillId="0" borderId="0" xfId="18" applyFont="1" applyFill="1" applyAlignment="1">
      <alignment horizontal="center" vertical="top" wrapText="1"/>
    </xf>
    <xf numFmtId="0" fontId="4" fillId="0" borderId="0" xfId="18" applyFont="1" applyFill="1" applyAlignment="1">
      <alignment horizontal="center" vertical="top" wrapText="1" shrinkToFit="1"/>
    </xf>
    <xf numFmtId="49" fontId="4" fillId="0" borderId="0" xfId="18" applyNumberFormat="1" applyFont="1" applyFill="1" applyBorder="1" applyAlignment="1">
      <alignment horizontal="center" wrapText="1" shrinkToFit="1"/>
    </xf>
    <xf numFmtId="0" fontId="5" fillId="0" borderId="1" xfId="10" applyFont="1" applyBorder="1" applyAlignment="1">
      <alignment horizontal="center" vertical="center" wrapText="1"/>
    </xf>
    <xf numFmtId="0" fontId="5" fillId="0" borderId="1" xfId="36"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0" xfId="8" applyFont="1" applyFill="1" applyAlignment="1">
      <alignment horizontal="right" vertical="top" wrapText="1"/>
    </xf>
    <xf numFmtId="1" fontId="6" fillId="0" borderId="1" xfId="26" applyNumberFormat="1" applyFont="1" applyFill="1" applyBorder="1" applyAlignment="1">
      <alignment horizontal="center" vertical="center"/>
    </xf>
    <xf numFmtId="1" fontId="6" fillId="0" borderId="1" xfId="26" quotePrefix="1" applyNumberFormat="1" applyFont="1" applyFill="1" applyBorder="1" applyAlignment="1">
      <alignment horizontal="center" vertical="center" wrapText="1"/>
    </xf>
    <xf numFmtId="165" fontId="6" fillId="0" borderId="22" xfId="38" applyNumberFormat="1" applyFont="1" applyBorder="1" applyAlignment="1" applyProtection="1">
      <alignment horizontal="left" vertical="center" wrapText="1"/>
    </xf>
    <xf numFmtId="49" fontId="6" fillId="0" borderId="1" xfId="26" applyNumberFormat="1" applyFont="1" applyBorder="1" applyAlignment="1" applyProtection="1">
      <alignment horizontal="left" vertical="center" wrapText="1"/>
    </xf>
    <xf numFmtId="4" fontId="6" fillId="3" borderId="1" xfId="22" applyNumberFormat="1" applyFont="1" applyFill="1" applyBorder="1" applyAlignment="1">
      <alignment horizontal="right" vertical="justify" wrapText="1"/>
    </xf>
    <xf numFmtId="49" fontId="6" fillId="0" borderId="1" xfId="26" applyNumberFormat="1" applyFont="1" applyFill="1" applyBorder="1" applyAlignment="1">
      <alignment vertical="top" wrapText="1"/>
    </xf>
    <xf numFmtId="4" fontId="6" fillId="3" borderId="1" xfId="26" applyNumberFormat="1" applyFont="1" applyFill="1" applyBorder="1" applyAlignment="1">
      <alignment vertical="top"/>
    </xf>
    <xf numFmtId="4" fontId="6" fillId="3" borderId="1" xfId="26" applyNumberFormat="1" applyFont="1" applyFill="1" applyBorder="1" applyAlignment="1">
      <alignment horizontal="right" vertical="justify" wrapText="1"/>
    </xf>
    <xf numFmtId="0" fontId="4" fillId="0" borderId="0" xfId="9" applyFont="1" applyFill="1" applyAlignment="1">
      <alignment horizontal="right" vertical="top" wrapText="1"/>
    </xf>
    <xf numFmtId="0" fontId="4" fillId="0" borderId="0" xfId="9" applyFont="1" applyFill="1" applyAlignment="1">
      <alignment horizontal="right" wrapText="1"/>
    </xf>
    <xf numFmtId="0" fontId="0" fillId="0" borderId="0" xfId="0" applyAlignment="1">
      <alignment horizontal="right"/>
    </xf>
    <xf numFmtId="0" fontId="27" fillId="0" borderId="1" xfId="10" applyFont="1" applyBorder="1" applyAlignment="1">
      <alignment horizontal="center" vertical="center" wrapText="1"/>
    </xf>
    <xf numFmtId="3" fontId="4" fillId="3" borderId="1" xfId="11" applyNumberFormat="1" applyFont="1" applyFill="1" applyBorder="1" applyAlignment="1">
      <alignment horizontal="center"/>
    </xf>
    <xf numFmtId="0" fontId="6" fillId="0" borderId="0" xfId="26" applyFont="1" applyFill="1" applyAlignment="1">
      <alignment horizontal="right"/>
    </xf>
    <xf numFmtId="0" fontId="4" fillId="0" borderId="1" xfId="10" applyFont="1" applyBorder="1" applyAlignment="1">
      <alignment horizontal="center" vertical="center" wrapText="1"/>
    </xf>
    <xf numFmtId="49" fontId="4" fillId="0" borderId="19" xfId="39" applyNumberFormat="1" applyFont="1" applyBorder="1" applyAlignment="1" applyProtection="1">
      <alignment horizontal="left" vertical="top" wrapText="1"/>
    </xf>
    <xf numFmtId="49" fontId="4" fillId="0" borderId="19" xfId="39" applyNumberFormat="1" applyFont="1" applyBorder="1" applyAlignment="1" applyProtection="1">
      <alignment horizontal="center" vertical="top" wrapText="1"/>
    </xf>
    <xf numFmtId="4" fontId="4" fillId="0" borderId="19" xfId="39" applyNumberFormat="1" applyFont="1" applyBorder="1" applyAlignment="1" applyProtection="1">
      <alignment horizontal="right" vertical="top" wrapText="1"/>
    </xf>
    <xf numFmtId="49" fontId="4" fillId="0" borderId="18" xfId="39" applyNumberFormat="1" applyFont="1" applyBorder="1" applyAlignment="1" applyProtection="1">
      <alignment horizontal="left" vertical="top" wrapText="1"/>
    </xf>
    <xf numFmtId="49" fontId="4" fillId="0" borderId="18" xfId="39" applyNumberFormat="1" applyFont="1" applyBorder="1" applyAlignment="1" applyProtection="1">
      <alignment horizontal="center" vertical="top" wrapText="1"/>
    </xf>
    <xf numFmtId="49" fontId="4" fillId="0" borderId="1" xfId="39" applyNumberFormat="1" applyFont="1" applyBorder="1" applyAlignment="1" applyProtection="1">
      <alignment horizontal="left" vertical="top" wrapText="1"/>
    </xf>
    <xf numFmtId="49" fontId="4" fillId="0" borderId="1" xfId="39" applyNumberFormat="1" applyFont="1" applyBorder="1" applyAlignment="1" applyProtection="1">
      <alignment horizontal="center" vertical="top" wrapText="1"/>
    </xf>
    <xf numFmtId="4" fontId="4" fillId="0" borderId="1" xfId="39" applyNumberFormat="1" applyFont="1" applyBorder="1" applyAlignment="1" applyProtection="1">
      <alignment horizontal="right" vertical="top" wrapText="1"/>
    </xf>
    <xf numFmtId="49" fontId="4" fillId="0" borderId="1" xfId="39" applyNumberFormat="1" applyFont="1" applyBorder="1" applyAlignment="1" applyProtection="1">
      <alignment horizontal="left"/>
    </xf>
    <xf numFmtId="49" fontId="4" fillId="0" borderId="1" xfId="39" applyNumberFormat="1" applyFont="1" applyBorder="1" applyAlignment="1" applyProtection="1">
      <alignment horizontal="center"/>
    </xf>
    <xf numFmtId="4" fontId="4" fillId="0" borderId="1" xfId="39" applyNumberFormat="1" applyFont="1" applyBorder="1" applyAlignment="1" applyProtection="1">
      <alignment horizontal="right"/>
    </xf>
    <xf numFmtId="49" fontId="4" fillId="0" borderId="19" xfId="0" applyNumberFormat="1" applyFont="1" applyBorder="1" applyAlignment="1" applyProtection="1">
      <alignment horizontal="left" vertical="top" wrapText="1"/>
    </xf>
    <xf numFmtId="49" fontId="4" fillId="0" borderId="19" xfId="0" applyNumberFormat="1" applyFont="1" applyBorder="1" applyAlignment="1" applyProtection="1">
      <alignment horizontal="center" vertical="top" wrapText="1"/>
    </xf>
    <xf numFmtId="4" fontId="4" fillId="0" borderId="19" xfId="0" applyNumberFormat="1" applyFont="1" applyBorder="1" applyAlignment="1" applyProtection="1">
      <alignment horizontal="right" vertical="top" wrapText="1"/>
    </xf>
    <xf numFmtId="165" fontId="4" fillId="0" borderId="1" xfId="0" applyNumberFormat="1" applyFont="1" applyBorder="1" applyAlignment="1" applyProtection="1">
      <alignment horizontal="left" vertical="top" wrapText="1"/>
    </xf>
    <xf numFmtId="165" fontId="4" fillId="0" borderId="19" xfId="0" applyNumberFormat="1" applyFont="1" applyBorder="1" applyAlignment="1" applyProtection="1">
      <alignment horizontal="left" vertical="top" wrapText="1"/>
    </xf>
    <xf numFmtId="49" fontId="4" fillId="0" borderId="1" xfId="0" applyNumberFormat="1" applyFont="1" applyBorder="1" applyAlignment="1" applyProtection="1">
      <alignment horizontal="center" wrapText="1"/>
    </xf>
    <xf numFmtId="0" fontId="4" fillId="2" borderId="15" xfId="11" applyFont="1" applyFill="1" applyBorder="1" applyAlignment="1">
      <alignment horizontal="center" vertical="top"/>
    </xf>
    <xf numFmtId="0" fontId="4" fillId="0" borderId="1" xfId="18" applyFont="1" applyFill="1" applyBorder="1" applyAlignment="1">
      <alignment horizontal="center" vertical="center" wrapText="1" shrinkToFit="1"/>
    </xf>
    <xf numFmtId="0" fontId="4" fillId="0" borderId="1" xfId="18" applyFont="1" applyFill="1" applyBorder="1" applyAlignment="1">
      <alignment horizontal="center" vertical="top" wrapText="1" shrinkToFit="1"/>
    </xf>
    <xf numFmtId="49" fontId="4" fillId="0" borderId="1" xfId="18" applyNumberFormat="1" applyFont="1" applyFill="1" applyBorder="1" applyAlignment="1">
      <alignment horizontal="center" wrapText="1" shrinkToFit="1"/>
    </xf>
    <xf numFmtId="49" fontId="4" fillId="0" borderId="1" xfId="18" applyNumberFormat="1" applyFont="1" applyFill="1" applyBorder="1" applyAlignment="1">
      <alignment horizontal="left" vertical="top" wrapText="1" shrinkToFit="1"/>
    </xf>
    <xf numFmtId="0" fontId="4" fillId="0" borderId="0" xfId="25" applyFont="1" applyBorder="1" applyAlignment="1" applyProtection="1">
      <alignment horizontal="left" vertical="center"/>
    </xf>
    <xf numFmtId="49" fontId="4" fillId="0" borderId="1" xfId="25" applyNumberFormat="1" applyFont="1" applyBorder="1" applyAlignment="1" applyProtection="1">
      <alignment horizontal="center" vertical="center"/>
    </xf>
    <xf numFmtId="49" fontId="4" fillId="0" borderId="1" xfId="25" applyNumberFormat="1" applyFont="1" applyBorder="1" applyAlignment="1" applyProtection="1">
      <alignment horizontal="center" vertical="top" wrapText="1"/>
    </xf>
    <xf numFmtId="49" fontId="4" fillId="0" borderId="1" xfId="25" applyNumberFormat="1" applyFont="1" applyBorder="1" applyAlignment="1" applyProtection="1">
      <alignment horizontal="center"/>
    </xf>
    <xf numFmtId="0" fontId="4" fillId="3" borderId="1" xfId="16" applyFont="1" applyFill="1" applyBorder="1" applyAlignment="1">
      <alignment horizontal="left" vertical="top" wrapText="1"/>
    </xf>
    <xf numFmtId="49" fontId="6" fillId="0" borderId="1" xfId="26" applyNumberFormat="1" applyFont="1" applyFill="1" applyBorder="1" applyAlignment="1">
      <alignment horizontal="center" vertical="center" textRotation="90" wrapText="1"/>
    </xf>
    <xf numFmtId="49" fontId="6" fillId="0" borderId="1" xfId="26" applyNumberFormat="1" applyFont="1" applyFill="1" applyBorder="1" applyAlignment="1">
      <alignment horizontal="center" vertical="center" wrapText="1"/>
    </xf>
    <xf numFmtId="0" fontId="4" fillId="0" borderId="0" xfId="25" applyFont="1" applyBorder="1" applyAlignment="1" applyProtection="1">
      <alignment horizontal="left"/>
    </xf>
    <xf numFmtId="165" fontId="6" fillId="0" borderId="22" xfId="0" applyNumberFormat="1" applyFont="1" applyBorder="1" applyAlignment="1" applyProtection="1">
      <alignment horizontal="left" vertical="center" wrapText="1"/>
    </xf>
    <xf numFmtId="49" fontId="6" fillId="0" borderId="22" xfId="0" applyNumberFormat="1" applyFont="1" applyBorder="1" applyAlignment="1" applyProtection="1">
      <alignment horizontal="left" vertical="center" wrapText="1"/>
    </xf>
    <xf numFmtId="49" fontId="4" fillId="0" borderId="19" xfId="25" applyNumberFormat="1" applyFont="1" applyBorder="1" applyAlignment="1" applyProtection="1">
      <alignment horizontal="center" vertical="top" wrapText="1"/>
    </xf>
    <xf numFmtId="49" fontId="4" fillId="0" borderId="19" xfId="25" applyNumberFormat="1" applyFont="1" applyBorder="1" applyAlignment="1" applyProtection="1">
      <alignment horizontal="left" vertical="top" wrapText="1"/>
    </xf>
    <xf numFmtId="4" fontId="4" fillId="0" borderId="19" xfId="25" applyNumberFormat="1" applyFont="1" applyBorder="1" applyAlignment="1" applyProtection="1">
      <alignment horizontal="right" vertical="top" wrapText="1"/>
    </xf>
    <xf numFmtId="49" fontId="4" fillId="0" borderId="1" xfId="25" applyNumberFormat="1" applyFont="1" applyBorder="1" applyAlignment="1" applyProtection="1">
      <alignment horizontal="left" vertical="top" wrapText="1"/>
    </xf>
    <xf numFmtId="165" fontId="4" fillId="0" borderId="1" xfId="25" applyNumberFormat="1" applyFont="1" applyBorder="1" applyAlignment="1" applyProtection="1">
      <alignment horizontal="left" vertical="top" wrapText="1"/>
    </xf>
    <xf numFmtId="49" fontId="4" fillId="0" borderId="1" xfId="25" applyNumberFormat="1" applyFont="1" applyBorder="1" applyAlignment="1" applyProtection="1">
      <alignment horizontal="center" vertical="top"/>
    </xf>
    <xf numFmtId="49" fontId="4" fillId="0" borderId="1" xfId="25" applyNumberFormat="1" applyFont="1" applyBorder="1" applyAlignment="1" applyProtection="1">
      <alignment horizontal="left" vertical="top"/>
    </xf>
    <xf numFmtId="0" fontId="4" fillId="0" borderId="0" xfId="22" applyFont="1" applyFill="1" applyAlignment="1">
      <alignment horizontal="right" vertical="top" wrapText="1"/>
    </xf>
    <xf numFmtId="49" fontId="6" fillId="0" borderId="0" xfId="26" applyNumberFormat="1" applyFont="1" applyFill="1" applyAlignment="1">
      <alignment horizontal="right" wrapText="1"/>
    </xf>
    <xf numFmtId="49" fontId="6" fillId="0" borderId="0" xfId="26" quotePrefix="1" applyNumberFormat="1" applyFont="1" applyFill="1" applyAlignment="1">
      <alignment horizontal="right" wrapText="1"/>
    </xf>
    <xf numFmtId="0" fontId="11" fillId="0" borderId="0" xfId="18" applyFont="1" applyFill="1" applyAlignment="1">
      <alignment horizontal="center" wrapText="1"/>
    </xf>
    <xf numFmtId="164" fontId="4" fillId="0" borderId="0" xfId="9" applyNumberFormat="1" applyFont="1" applyFill="1" applyAlignment="1">
      <alignment horizontal="right"/>
    </xf>
    <xf numFmtId="0" fontId="2" fillId="0" borderId="0" xfId="8" applyFont="1" applyFill="1" applyAlignment="1">
      <alignment horizontal="right" wrapText="1"/>
    </xf>
    <xf numFmtId="0" fontId="2" fillId="0" borderId="0" xfId="8" applyFont="1" applyFill="1" applyAlignment="1">
      <alignment horizontal="right"/>
    </xf>
    <xf numFmtId="164" fontId="11" fillId="0" borderId="0" xfId="18" applyNumberFormat="1" applyFont="1" applyFill="1" applyAlignment="1">
      <alignment horizontal="center" wrapText="1"/>
    </xf>
    <xf numFmtId="0" fontId="4" fillId="3" borderId="1" xfId="16" applyFont="1" applyFill="1" applyBorder="1" applyAlignment="1">
      <alignment horizontal="left" vertical="top" wrapText="1"/>
    </xf>
    <xf numFmtId="0" fontId="4" fillId="0" borderId="0" xfId="22" applyFont="1" applyFill="1" applyAlignment="1">
      <alignment horizontal="right" vertical="top" wrapText="1"/>
    </xf>
    <xf numFmtId="0" fontId="5" fillId="0" borderId="0" xfId="16" applyFont="1" applyFill="1" applyAlignment="1">
      <alignment horizontal="center" vertical="top"/>
    </xf>
    <xf numFmtId="0" fontId="4" fillId="0" borderId="0" xfId="18" applyFont="1" applyFill="1" applyAlignment="1">
      <alignment horizontal="center" wrapText="1"/>
    </xf>
    <xf numFmtId="49" fontId="6" fillId="0" borderId="1" xfId="26" applyNumberFormat="1" applyFont="1" applyFill="1" applyBorder="1" applyAlignment="1">
      <alignment horizontal="center" vertical="center" textRotation="90" wrapText="1"/>
    </xf>
    <xf numFmtId="49" fontId="6" fillId="0" borderId="1" xfId="26" applyNumberFormat="1" applyFont="1" applyFill="1" applyBorder="1" applyAlignment="1">
      <alignment horizontal="center" vertical="center" wrapText="1"/>
    </xf>
    <xf numFmtId="0" fontId="6" fillId="0" borderId="1" xfId="26" applyNumberFormat="1" applyFont="1" applyFill="1" applyBorder="1" applyAlignment="1">
      <alignment horizontal="left" vertical="top" wrapText="1"/>
    </xf>
    <xf numFmtId="49" fontId="6" fillId="0" borderId="0" xfId="26" applyNumberFormat="1" applyFont="1" applyFill="1" applyAlignment="1">
      <alignment horizontal="right"/>
    </xf>
    <xf numFmtId="49" fontId="6" fillId="0" borderId="0" xfId="26" applyNumberFormat="1" applyFont="1" applyFill="1" applyAlignment="1">
      <alignment horizontal="right" vertical="top" wrapText="1"/>
    </xf>
    <xf numFmtId="49" fontId="6" fillId="0" borderId="0" xfId="26" applyNumberFormat="1" applyFont="1" applyFill="1" applyAlignment="1">
      <alignment horizontal="right" wrapText="1"/>
    </xf>
    <xf numFmtId="49" fontId="6" fillId="0" borderId="0" xfId="26" quotePrefix="1" applyNumberFormat="1" applyFont="1" applyFill="1" applyAlignment="1">
      <alignment horizontal="right" wrapText="1"/>
    </xf>
    <xf numFmtId="0" fontId="6" fillId="0" borderId="0" xfId="26" applyFont="1" applyFill="1" applyBorder="1" applyAlignment="1">
      <alignment horizontal="center" wrapText="1"/>
    </xf>
    <xf numFmtId="0" fontId="6" fillId="0" borderId="14" xfId="26" applyFont="1" applyFill="1" applyBorder="1" applyAlignment="1">
      <alignment horizontal="center" vertical="center" textRotation="90" wrapText="1"/>
    </xf>
    <xf numFmtId="0" fontId="6" fillId="0" borderId="18" xfId="26" applyFont="1" applyFill="1" applyBorder="1" applyAlignment="1">
      <alignment horizontal="center" vertical="center" textRotation="90" wrapText="1"/>
    </xf>
    <xf numFmtId="0" fontId="6" fillId="0" borderId="9" xfId="26" applyFont="1" applyFill="1" applyBorder="1" applyAlignment="1">
      <alignment horizontal="center" vertical="center" textRotation="90" wrapText="1"/>
    </xf>
    <xf numFmtId="49" fontId="6" fillId="0" borderId="15" xfId="26" applyNumberFormat="1" applyFont="1" applyFill="1" applyBorder="1" applyAlignment="1">
      <alignment horizontal="center" vertical="center" wrapText="1"/>
    </xf>
    <xf numFmtId="49" fontId="6" fillId="0" borderId="16" xfId="26" applyNumberFormat="1" applyFont="1" applyFill="1" applyBorder="1" applyAlignment="1">
      <alignment horizontal="center" vertical="center" wrapText="1"/>
    </xf>
    <xf numFmtId="49" fontId="6" fillId="0" borderId="17" xfId="26" applyNumberFormat="1" applyFont="1" applyFill="1" applyBorder="1" applyAlignment="1">
      <alignment horizontal="center" vertical="center" wrapText="1"/>
    </xf>
    <xf numFmtId="0" fontId="6" fillId="0" borderId="14" xfId="26" applyNumberFormat="1" applyFont="1" applyFill="1" applyBorder="1" applyAlignment="1">
      <alignment horizontal="center" vertical="top" wrapText="1"/>
    </xf>
    <xf numFmtId="0" fontId="6" fillId="0" borderId="18" xfId="26" applyNumberFormat="1" applyFont="1" applyFill="1" applyBorder="1" applyAlignment="1">
      <alignment horizontal="center" vertical="top" wrapText="1"/>
    </xf>
    <xf numFmtId="0" fontId="6" fillId="0" borderId="9" xfId="26" applyNumberFormat="1" applyFont="1" applyFill="1" applyBorder="1" applyAlignment="1">
      <alignment horizontal="center" vertical="top" wrapText="1"/>
    </xf>
    <xf numFmtId="0" fontId="6" fillId="0" borderId="14" xfId="26" applyFont="1" applyFill="1" applyBorder="1" applyAlignment="1">
      <alignment horizontal="center" vertical="top" wrapText="1"/>
    </xf>
    <xf numFmtId="0" fontId="6" fillId="0" borderId="18" xfId="26" applyFont="1" applyFill="1" applyBorder="1" applyAlignment="1">
      <alignment horizontal="center" vertical="top" wrapText="1"/>
    </xf>
    <xf numFmtId="0" fontId="6" fillId="0" borderId="9" xfId="26" applyFont="1" applyFill="1" applyBorder="1" applyAlignment="1">
      <alignment horizontal="center" vertical="top" wrapText="1"/>
    </xf>
    <xf numFmtId="0" fontId="4" fillId="0" borderId="0" xfId="23" applyFont="1" applyFill="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0" xfId="25" applyFont="1" applyBorder="1" applyAlignment="1" applyProtection="1">
      <alignment horizontal="center" vertical="center"/>
    </xf>
    <xf numFmtId="0" fontId="6" fillId="0" borderId="0" xfId="25" applyFont="1" applyBorder="1" applyAlignment="1" applyProtection="1">
      <alignment horizontal="left"/>
    </xf>
    <xf numFmtId="49" fontId="6" fillId="0" borderId="1" xfId="25" applyNumberFormat="1" applyFont="1" applyBorder="1" applyAlignment="1" applyProtection="1">
      <alignment horizontal="center" vertical="center" wrapText="1"/>
    </xf>
    <xf numFmtId="49" fontId="6" fillId="0" borderId="1" xfId="25" applyNumberFormat="1" applyFont="1" applyBorder="1" applyAlignment="1" applyProtection="1">
      <alignment horizontal="center" vertical="top" wrapText="1"/>
    </xf>
    <xf numFmtId="0" fontId="4" fillId="0" borderId="0" xfId="8" applyFont="1" applyFill="1" applyAlignment="1">
      <alignment horizontal="right" wrapText="1"/>
    </xf>
    <xf numFmtId="0" fontId="4" fillId="0" borderId="0" xfId="8" applyFont="1" applyFill="1" applyAlignment="1">
      <alignment horizontal="right"/>
    </xf>
    <xf numFmtId="0" fontId="4" fillId="0" borderId="0" xfId="25" applyFont="1" applyBorder="1" applyAlignment="1" applyProtection="1">
      <alignment horizontal="left"/>
    </xf>
    <xf numFmtId="49" fontId="4" fillId="0" borderId="1" xfId="0" applyNumberFormat="1" applyFont="1" applyFill="1" applyBorder="1" applyAlignment="1">
      <alignment horizontal="center" vertical="top" wrapText="1"/>
    </xf>
    <xf numFmtId="0" fontId="4" fillId="0" borderId="0" xfId="25" applyFont="1" applyAlignment="1">
      <alignment horizontal="center" wrapText="1"/>
    </xf>
    <xf numFmtId="49" fontId="4" fillId="0" borderId="1" xfId="25" applyNumberFormat="1" applyFont="1" applyBorder="1" applyAlignment="1" applyProtection="1">
      <alignment horizontal="center" vertical="center" wrapText="1"/>
    </xf>
    <xf numFmtId="49" fontId="4" fillId="0" borderId="1" xfId="25" applyNumberFormat="1" applyFont="1" applyBorder="1" applyAlignment="1" applyProtection="1">
      <alignment horizontal="center" vertical="top" wrapText="1"/>
    </xf>
    <xf numFmtId="0" fontId="18" fillId="0" borderId="0" xfId="11" applyFont="1" applyFill="1" applyAlignment="1">
      <alignment horizontal="center" vertical="center" wrapText="1"/>
    </xf>
    <xf numFmtId="0" fontId="5" fillId="0" borderId="1" xfId="10" applyFont="1" applyBorder="1" applyAlignment="1">
      <alignment horizontal="left"/>
    </xf>
    <xf numFmtId="0" fontId="4" fillId="0" borderId="0" xfId="10" applyFont="1" applyFill="1" applyAlignment="1">
      <alignment horizontal="center" vertical="justify" wrapText="1"/>
    </xf>
    <xf numFmtId="0" fontId="4" fillId="0" borderId="0" xfId="10" applyFont="1" applyFill="1" applyAlignment="1"/>
    <xf numFmtId="2" fontId="5" fillId="0" borderId="1" xfId="10" applyNumberFormat="1" applyFont="1" applyBorder="1" applyAlignment="1">
      <alignment horizontal="center" vertical="center" wrapText="1"/>
    </xf>
    <xf numFmtId="0" fontId="5" fillId="0" borderId="1" xfId="10" applyFont="1" applyBorder="1" applyAlignment="1">
      <alignment horizontal="center" vertical="center" wrapText="1"/>
    </xf>
    <xf numFmtId="164" fontId="5" fillId="0" borderId="0" xfId="9" applyNumberFormat="1" applyFont="1" applyFill="1" applyAlignment="1">
      <alignment horizontal="right"/>
    </xf>
    <xf numFmtId="0" fontId="4" fillId="0" borderId="0" xfId="10" applyFont="1" applyAlignment="1">
      <alignment horizontal="center" vertical="justify" wrapText="1"/>
    </xf>
    <xf numFmtId="0" fontId="4" fillId="0" borderId="1" xfId="10" applyFont="1" applyBorder="1" applyAlignment="1">
      <alignment horizontal="left"/>
    </xf>
    <xf numFmtId="0" fontId="4" fillId="2" borderId="0" xfId="10" applyFont="1" applyFill="1" applyAlignment="1">
      <alignment horizontal="center" vertical="top" wrapText="1"/>
    </xf>
    <xf numFmtId="0" fontId="1" fillId="2" borderId="0" xfId="10" applyFont="1" applyFill="1" applyAlignment="1">
      <alignment horizontal="center" vertical="top"/>
    </xf>
    <xf numFmtId="0" fontId="4" fillId="0" borderId="0" xfId="7" applyFont="1" applyAlignment="1">
      <alignment horizontal="center" wrapText="1"/>
    </xf>
    <xf numFmtId="0" fontId="11" fillId="0" borderId="0" xfId="9" applyFont="1" applyFill="1" applyAlignment="1">
      <alignment horizontal="center" vertical="center" wrapText="1"/>
    </xf>
    <xf numFmtId="164" fontId="11" fillId="0" borderId="0" xfId="9" applyNumberFormat="1" applyFont="1" applyFill="1" applyAlignment="1">
      <alignment horizontal="center" wrapText="1"/>
    </xf>
    <xf numFmtId="0" fontId="11" fillId="0" borderId="0" xfId="9" applyFont="1" applyFill="1" applyAlignment="1">
      <alignment horizontal="center" wrapText="1"/>
    </xf>
    <xf numFmtId="0" fontId="5" fillId="0" borderId="1" xfId="36" applyFont="1" applyBorder="1" applyAlignment="1">
      <alignment horizontal="left"/>
    </xf>
    <xf numFmtId="0" fontId="4" fillId="0" borderId="0" xfId="36" applyFont="1" applyAlignment="1">
      <alignment horizontal="center" vertical="top" wrapText="1"/>
    </xf>
    <xf numFmtId="0" fontId="5" fillId="0" borderId="1" xfId="36" applyFont="1" applyBorder="1" applyAlignment="1">
      <alignment horizontal="center" vertical="center" wrapText="1"/>
    </xf>
    <xf numFmtId="0" fontId="5" fillId="0" borderId="1" xfId="0" applyNumberFormat="1" applyFont="1" applyFill="1" applyBorder="1" applyAlignment="1" applyProtection="1">
      <alignment horizontal="center" vertical="top"/>
    </xf>
    <xf numFmtId="0" fontId="17" fillId="0" borderId="0" xfId="0" applyFont="1" applyAlignment="1">
      <alignment horizontal="center" wrapText="1"/>
    </xf>
    <xf numFmtId="0" fontId="4" fillId="0" borderId="1" xfId="0" applyNumberFormat="1"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0" xfId="10" applyFont="1" applyAlignment="1">
      <alignment horizontal="center" vertical="top" wrapText="1"/>
    </xf>
    <xf numFmtId="0" fontId="4" fillId="0" borderId="1" xfId="10" applyFont="1" applyBorder="1" applyAlignment="1">
      <alignment horizontal="center" vertical="center" wrapText="1"/>
    </xf>
    <xf numFmtId="0" fontId="32" fillId="0" borderId="0" xfId="0" applyFont="1" applyAlignment="1">
      <alignment horizontal="center" wrapText="1"/>
    </xf>
    <xf numFmtId="0" fontId="4" fillId="0" borderId="1" xfId="10" applyFont="1" applyBorder="1" applyAlignment="1">
      <alignment horizontal="center" vertical="top" wrapText="1"/>
    </xf>
  </cellXfs>
  <cellStyles count="40">
    <cellStyle name=" 1" xfId="1"/>
    <cellStyle name="Обычный" xfId="0" builtinId="0"/>
    <cellStyle name="Обычный 10" xfId="25"/>
    <cellStyle name="Обычный 11" xfId="32"/>
    <cellStyle name="Обычный 2" xfId="2"/>
    <cellStyle name="Обычный 2 2" xfId="26"/>
    <cellStyle name="Обычный 3" xfId="3"/>
    <cellStyle name="Обычный 3 2" xfId="4"/>
    <cellStyle name="Обычный 3_к Решению прил 2014-2016" xfId="5"/>
    <cellStyle name="Обычный 4" xfId="6"/>
    <cellStyle name="Обычный 5" xfId="16"/>
    <cellStyle name="Обычный 6" xfId="17"/>
    <cellStyle name="Обычный 6 2" xfId="27"/>
    <cellStyle name="Обычный 7" xfId="28"/>
    <cellStyle name="Обычный 8" xfId="29"/>
    <cellStyle name="Обычный 9" xfId="30"/>
    <cellStyle name="Обычный_2019" xfId="34"/>
    <cellStyle name="Обычный_2019_1" xfId="33"/>
    <cellStyle name="Обычный_2019_2" xfId="38"/>
    <cellStyle name="Обычный_Бюджет 2011-2013 II чтение приложения" xfId="7"/>
    <cellStyle name="Обычный_Доходы Районный 30.05.2012г" xfId="20"/>
    <cellStyle name="Обычный_Изменения на 29.10.2008" xfId="8"/>
    <cellStyle name="Обычный_Источники приложение №1" xfId="18"/>
    <cellStyle name="Обычный_истприл1" xfId="35"/>
    <cellStyle name="Обычный_Лист1" xfId="21"/>
    <cellStyle name="Обычный_Лист3" xfId="19"/>
    <cellStyle name="Обычный_прилож по адм комиссиям" xfId="36"/>
    <cellStyle name="Обычный_приложения 1,3,5,6,7,8,13,14" xfId="9"/>
    <cellStyle name="Обычный_Приложения к бюджету 2010-2012гг II чтение" xfId="10"/>
    <cellStyle name="Обычный_Приложения к решению" xfId="37"/>
    <cellStyle name="Обычный_Районный бюджет-доходы на 2009-2011г" xfId="22"/>
    <cellStyle name="Обычный_расходы (ФУНК)" xfId="23"/>
    <cellStyle name="Обычный_функ прил5" xfId="39"/>
    <cellStyle name="Обычный_Функционалка 2" xfId="24"/>
    <cellStyle name="Стиль 1" xfId="11"/>
    <cellStyle name="Финансовый 2" xfId="12"/>
    <cellStyle name="Финансовый 3" xfId="13"/>
    <cellStyle name="Финансовый 4" xfId="14"/>
    <cellStyle name="Финансовый 5" xfId="15"/>
    <cellStyle name="Финансовый 5 2"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emrih\Documents%20and%20Settings\fu-anjaeva.ADM24.000\&#1052;&#1086;&#1080;%20&#1076;&#1086;&#1082;&#1091;&#1084;&#1077;&#1085;&#1090;&#1099;\&#1058;&#1072;&#1103;\&#1041;&#1102;&#1078;&#1077;&#1090;&#1099;\&#1041;&#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emrih\Documents%20and%20Settings\fu-anjaeva.ADM24\&#1052;&#1086;&#1080;%20&#1076;&#1086;&#1082;&#1091;&#1084;&#1077;&#1085;&#1090;&#1099;\&#1058;&#1072;&#1103;\&#1041;&#1102;&#1078;&#1077;&#1090;&#1099;\&#1073;&#1102;&#1076;&#1078;&#1077;&#1090;%202010-2012\&#1088;&#1072;&#1081;&#1089;&#1086;&#1074;&#1077;&#1090;\&#1055;&#1088;&#1080;&#1083;&#1086;&#1078;&#1077;&#1085;&#1080;&#1103;%20&#1082;%20&#1073;&#1102;&#1076;&#1078;&#1077;&#1090;&#1091;%202010-2012&#1075;&#10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emrih\Documents%20and%20Settings\fu-anjaeva.ADM24\&#1052;&#1086;&#1080;%20&#1076;&#1086;&#1082;&#1091;&#1084;&#1077;&#1085;&#1090;&#1099;\&#1058;&#1072;&#1103;\&#1041;&#1102;&#1078;&#1077;&#1090;&#1099;\&#1073;&#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anjaeva\&#1086;&#1073;&#1084;&#1077;&#1085;\Documents%20and%20Settings\fu-anjaeva.ADM24.000\&#1052;&#1086;&#1080;%20&#1076;&#1086;&#1082;&#1091;&#1084;&#1077;&#1085;&#1090;&#1099;\&#1058;&#1072;&#1103;\&#1041;&#1102;&#1078;&#1077;&#1090;&#1099;\&#1041;&#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fu-anjaeva.ADM24.000/&#1052;&#1086;&#1080;%20&#1076;&#1086;&#1082;&#1091;&#1084;&#1077;&#1085;&#1090;&#1099;/&#1058;&#1072;&#1103;/&#1041;&#1102;&#1078;&#1077;&#1090;&#1099;/&#1041;&#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emrih\Users\&#1051;&#1102;&#1073;&#1086;&#1074;&#1100;\Desktop\&#1073;&#1102;&#1076;&#1078;&#1077;&#1090;%202013\&#1041;&#1102;&#1076;&#1078;&#1077;&#1090;%20&#1076;&#1083;&#1103;%20&#1070;&#1088;&#1095;&#1077;&#1085;&#1082;&#1086;%20&#1057;.&#1053;\&#1055;&#1088;&#1080;&#1083;&#1086;&#1078;&#1077;&#1085;&#1080;&#1103;%20&#1082;%20&#1088;&#1077;&#1096;&#1077;&#1085;&#1080;&#1102;%20&#1085;&#1072;%202013-2015&#1075;&#10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emrih\Users\&#1051;&#1102;&#1073;&#1086;&#1074;&#1100;\Desktop\&#1087;&#1088;&#1084;&#1083;&#1086;&#1078;&#1077;&#1085;&#1080;&#1103;%20&#1082;%20&#1087;&#1088;&#1086;&#1077;&#1082;&#1090;&#1091;%202014-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sheetName val="функ"/>
      <sheetName val="вед"/>
      <sheetName val="публич."/>
      <sheetName val="программы"/>
      <sheetName val="ФФП+рег"/>
      <sheetName val="воин"/>
      <sheetName val="отходы"/>
      <sheetName val="сбалан"/>
      <sheetName val="заимст"/>
      <sheetName val="Перечень"/>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адм дох"/>
      <sheetName val="адм ист"/>
      <sheetName val="дох2013"/>
      <sheetName val="дох2014-15"/>
      <sheetName val="функ"/>
      <sheetName val="вед2013"/>
      <sheetName val="вед2014-15"/>
      <sheetName val="ДЦП"/>
      <sheetName val="ВЦП"/>
      <sheetName val="воин"/>
      <sheetName val="сбалан"/>
      <sheetName val="адм ком"/>
      <sheetName val="заимст"/>
      <sheetName val="прогноз"/>
      <sheetName val="ожид 2011"/>
    </sheetNames>
    <sheetDataSet>
      <sheetData sheetId="0" refreshError="1"/>
      <sheetData sheetId="1" refreshError="1"/>
      <sheetData sheetId="2"/>
      <sheetData sheetId="3" refreshError="1"/>
      <sheetData sheetId="4" refreshError="1"/>
      <sheetData sheetId="5" refreshError="1">
        <row r="26">
          <cell r="I26">
            <v>899100</v>
          </cell>
          <cell r="J26">
            <v>920600</v>
          </cell>
          <cell r="K26">
            <v>920200</v>
          </cell>
        </row>
        <row r="47">
          <cell r="I47">
            <v>20287775</v>
          </cell>
          <cell r="J47">
            <v>20287775</v>
          </cell>
          <cell r="K47">
            <v>20287775</v>
          </cell>
        </row>
      </sheetData>
      <sheetData sheetId="6" refreshError="1"/>
      <sheetData sheetId="7" refreshError="1"/>
      <sheetData sheetId="8" refreshError="1"/>
      <sheetData sheetId="9"/>
      <sheetData sheetId="10"/>
      <sheetData sheetId="11"/>
      <sheetData sheetId="12"/>
      <sheetData sheetId="13"/>
      <sheetData sheetId="1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ист"/>
      <sheetName val="адм доход"/>
      <sheetName val="адм ист"/>
      <sheetName val="доходы 2014"/>
      <sheetName val="доходы 2015-2016"/>
      <sheetName val="функ"/>
      <sheetName val="вед2014"/>
      <sheetName val="вед2015-2016"/>
      <sheetName val="публич."/>
      <sheetName val="МП"/>
      <sheetName val="ожид 2011"/>
      <sheetName val="Лист3"/>
    </sheetNames>
    <sheetDataSet>
      <sheetData sheetId="0" refreshError="1">
        <row r="13">
          <cell r="E13">
            <v>0</v>
          </cell>
          <cell r="F13">
            <v>0</v>
          </cell>
        </row>
        <row r="15">
          <cell r="D15">
            <v>0</v>
          </cell>
          <cell r="E15">
            <v>0</v>
          </cell>
          <cell r="F1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59999389629810485"/>
  </sheetPr>
  <dimension ref="A1:J37"/>
  <sheetViews>
    <sheetView tabSelected="1" view="pageBreakPreview" topLeftCell="A15" zoomScale="75" zoomScaleNormal="75" zoomScaleSheetLayoutView="75" workbookViewId="0">
      <selection activeCell="G15" sqref="G1:J1048576"/>
    </sheetView>
  </sheetViews>
  <sheetFormatPr defaultColWidth="9.109375" defaultRowHeight="13.2"/>
  <cols>
    <col min="1" max="1" width="7.5546875" style="21" customWidth="1"/>
    <col min="2" max="2" width="29.5546875" style="21" customWidth="1"/>
    <col min="3" max="3" width="64.109375" style="21" customWidth="1"/>
    <col min="4" max="4" width="17.5546875" style="21" customWidth="1"/>
    <col min="5" max="5" width="17.88671875" style="21" customWidth="1"/>
    <col min="6" max="6" width="16.88671875" style="21" customWidth="1"/>
    <col min="7" max="7" width="18.5546875" style="23" hidden="1" customWidth="1"/>
    <col min="8" max="9" width="15.6640625" style="23" hidden="1" customWidth="1"/>
    <col min="10" max="10" width="0" style="23" hidden="1" customWidth="1"/>
    <col min="11" max="16384" width="9.109375" style="23"/>
  </cols>
  <sheetData>
    <row r="1" spans="1:8" ht="15.6">
      <c r="A1" s="20"/>
      <c r="B1" s="325" t="s">
        <v>32</v>
      </c>
      <c r="C1" s="325"/>
      <c r="D1" s="325"/>
      <c r="E1" s="325"/>
      <c r="F1" s="325"/>
    </row>
    <row r="2" spans="1:8" s="2" customFormat="1" ht="15.6">
      <c r="A2" s="24"/>
      <c r="B2" s="4"/>
      <c r="C2" s="325" t="s">
        <v>1812</v>
      </c>
      <c r="D2" s="325"/>
      <c r="E2" s="325"/>
      <c r="F2" s="325"/>
      <c r="G2" s="3"/>
      <c r="H2" s="3"/>
    </row>
    <row r="3" spans="1:8" s="2" customFormat="1" ht="15.6">
      <c r="B3" s="326" t="s">
        <v>915</v>
      </c>
      <c r="C3" s="326"/>
      <c r="D3" s="326"/>
      <c r="E3" s="326"/>
      <c r="F3" s="326"/>
      <c r="G3" s="3"/>
      <c r="H3" s="3"/>
    </row>
    <row r="4" spans="1:8" s="2" customFormat="1" ht="16.5" customHeight="1">
      <c r="A4" s="208"/>
      <c r="B4" s="8"/>
      <c r="C4" s="7"/>
      <c r="D4" s="327" t="s">
        <v>1810</v>
      </c>
      <c r="E4" s="327"/>
      <c r="F4" s="327"/>
      <c r="G4" s="3"/>
      <c r="H4" s="3"/>
    </row>
    <row r="5" spans="1:8" ht="15.6">
      <c r="A5" s="20"/>
      <c r="C5" s="22"/>
      <c r="D5" s="1"/>
      <c r="E5" s="1"/>
      <c r="F5" s="1"/>
    </row>
    <row r="6" spans="1:8" ht="18.75" customHeight="1">
      <c r="A6" s="328" t="s">
        <v>33</v>
      </c>
      <c r="B6" s="328"/>
      <c r="C6" s="328"/>
      <c r="D6" s="328"/>
      <c r="E6" s="328"/>
      <c r="F6" s="328"/>
    </row>
    <row r="7" spans="1:8" ht="18.75" customHeight="1">
      <c r="A7" s="324" t="s">
        <v>917</v>
      </c>
      <c r="B7" s="324"/>
      <c r="C7" s="324"/>
      <c r="D7" s="324"/>
      <c r="E7" s="324"/>
      <c r="F7" s="324"/>
    </row>
    <row r="8" spans="1:8" ht="18.600000000000001" thickBot="1">
      <c r="A8" s="25"/>
      <c r="B8" s="26"/>
      <c r="C8" s="26"/>
      <c r="F8" s="27" t="s">
        <v>34</v>
      </c>
    </row>
    <row r="9" spans="1:8" ht="31.2">
      <c r="A9" s="28" t="s">
        <v>35</v>
      </c>
      <c r="B9" s="29" t="s">
        <v>36</v>
      </c>
      <c r="C9" s="29" t="s">
        <v>37</v>
      </c>
      <c r="D9" s="30" t="s">
        <v>29</v>
      </c>
      <c r="E9" s="30" t="s">
        <v>31</v>
      </c>
      <c r="F9" s="30" t="s">
        <v>916</v>
      </c>
    </row>
    <row r="10" spans="1:8" ht="16.2" thickBot="1">
      <c r="A10" s="31">
        <v>1</v>
      </c>
      <c r="B10" s="32" t="s">
        <v>38</v>
      </c>
      <c r="C10" s="32" t="s">
        <v>39</v>
      </c>
      <c r="D10" s="33">
        <v>4</v>
      </c>
      <c r="E10" s="33">
        <v>5</v>
      </c>
      <c r="F10" s="33">
        <v>6</v>
      </c>
    </row>
    <row r="11" spans="1:8" ht="15.6">
      <c r="A11" s="34">
        <v>1</v>
      </c>
      <c r="B11" s="35" t="s">
        <v>40</v>
      </c>
      <c r="C11" s="36" t="s">
        <v>41</v>
      </c>
      <c r="D11" s="37">
        <f>D12+D17+D22+D31</f>
        <v>3450389.0599999428</v>
      </c>
      <c r="E11" s="37">
        <f>E12+E17+E22+E31</f>
        <v>-1982995.439999938</v>
      </c>
      <c r="F11" s="37">
        <f>F12+F17+F22+F31</f>
        <v>331575.59000015259</v>
      </c>
    </row>
    <row r="12" spans="1:8" ht="31.2">
      <c r="A12" s="38">
        <v>2</v>
      </c>
      <c r="B12" s="39" t="s">
        <v>42</v>
      </c>
      <c r="C12" s="40" t="s">
        <v>43</v>
      </c>
      <c r="D12" s="41">
        <f>D13-D15</f>
        <v>0</v>
      </c>
      <c r="E12" s="41">
        <f>E13-E15</f>
        <v>0</v>
      </c>
      <c r="F12" s="41">
        <f>F13-F15</f>
        <v>0</v>
      </c>
    </row>
    <row r="13" spans="1:8" s="42" customFormat="1" ht="31.2">
      <c r="A13" s="38">
        <v>3</v>
      </c>
      <c r="B13" s="39" t="s">
        <v>749</v>
      </c>
      <c r="C13" s="40" t="s">
        <v>44</v>
      </c>
      <c r="D13" s="41">
        <f>D14</f>
        <v>0</v>
      </c>
      <c r="E13" s="41">
        <f>E14</f>
        <v>0</v>
      </c>
      <c r="F13" s="41">
        <f>F14</f>
        <v>0</v>
      </c>
    </row>
    <row r="14" spans="1:8" ht="38.25" customHeight="1">
      <c r="A14" s="38">
        <v>4</v>
      </c>
      <c r="B14" s="39" t="s">
        <v>750</v>
      </c>
      <c r="C14" s="40" t="s">
        <v>45</v>
      </c>
      <c r="D14" s="41">
        <v>0</v>
      </c>
      <c r="E14" s="41">
        <v>0</v>
      </c>
      <c r="F14" s="41">
        <f>F16</f>
        <v>0</v>
      </c>
    </row>
    <row r="15" spans="1:8" ht="38.25" customHeight="1">
      <c r="A15" s="38">
        <v>5</v>
      </c>
      <c r="B15" s="39" t="s">
        <v>763</v>
      </c>
      <c r="C15" s="40" t="s">
        <v>46</v>
      </c>
      <c r="D15" s="41">
        <f>D16</f>
        <v>0</v>
      </c>
      <c r="E15" s="41">
        <f>E16</f>
        <v>0</v>
      </c>
      <c r="F15" s="41">
        <f>F16</f>
        <v>0</v>
      </c>
    </row>
    <row r="16" spans="1:8" ht="38.25" customHeight="1">
      <c r="A16" s="38">
        <v>6</v>
      </c>
      <c r="B16" s="39" t="s">
        <v>751</v>
      </c>
      <c r="C16" s="40" t="s">
        <v>47</v>
      </c>
      <c r="D16" s="41">
        <v>0</v>
      </c>
      <c r="E16" s="41">
        <v>0</v>
      </c>
      <c r="F16" s="41">
        <f>E14</f>
        <v>0</v>
      </c>
    </row>
    <row r="17" spans="1:10" ht="31.2">
      <c r="A17" s="38">
        <v>7</v>
      </c>
      <c r="B17" s="39" t="s">
        <v>48</v>
      </c>
      <c r="C17" s="40" t="s">
        <v>49</v>
      </c>
      <c r="D17" s="41">
        <f>D18-D20</f>
        <v>3000000</v>
      </c>
      <c r="E17" s="41">
        <f>E18-E20</f>
        <v>-3000000</v>
      </c>
      <c r="F17" s="41">
        <f>F18-F20</f>
        <v>0</v>
      </c>
    </row>
    <row r="18" spans="1:10" ht="46.8">
      <c r="A18" s="38">
        <v>8</v>
      </c>
      <c r="B18" s="39" t="s">
        <v>50</v>
      </c>
      <c r="C18" s="40" t="s">
        <v>51</v>
      </c>
      <c r="D18" s="41">
        <f>D19</f>
        <v>3000000</v>
      </c>
      <c r="E18" s="41">
        <f>E19</f>
        <v>0</v>
      </c>
      <c r="F18" s="41">
        <f>F19</f>
        <v>0</v>
      </c>
    </row>
    <row r="19" spans="1:10" ht="46.8">
      <c r="A19" s="38">
        <v>9</v>
      </c>
      <c r="B19" s="39" t="s">
        <v>52</v>
      </c>
      <c r="C19" s="40" t="s">
        <v>53</v>
      </c>
      <c r="D19" s="41">
        <v>3000000</v>
      </c>
      <c r="E19" s="41"/>
      <c r="F19" s="41"/>
    </row>
    <row r="20" spans="1:10" ht="46.8">
      <c r="A20" s="38">
        <v>10</v>
      </c>
      <c r="B20" s="39" t="s">
        <v>54</v>
      </c>
      <c r="C20" s="40" t="s">
        <v>55</v>
      </c>
      <c r="D20" s="41">
        <f>D21</f>
        <v>0</v>
      </c>
      <c r="E20" s="41">
        <f>E21</f>
        <v>3000000</v>
      </c>
      <c r="F20" s="41">
        <f>F21</f>
        <v>0</v>
      </c>
    </row>
    <row r="21" spans="1:10" ht="46.8">
      <c r="A21" s="38">
        <v>11</v>
      </c>
      <c r="B21" s="39" t="s">
        <v>56</v>
      </c>
      <c r="C21" s="40" t="s">
        <v>57</v>
      </c>
      <c r="D21" s="41"/>
      <c r="E21" s="41">
        <f>D19</f>
        <v>3000000</v>
      </c>
      <c r="F21" s="41">
        <f>E19</f>
        <v>0</v>
      </c>
    </row>
    <row r="22" spans="1:10" ht="32.25" customHeight="1">
      <c r="A22" s="38">
        <v>12</v>
      </c>
      <c r="B22" s="43" t="s">
        <v>58</v>
      </c>
      <c r="C22" s="44" t="s">
        <v>59</v>
      </c>
      <c r="D22" s="45">
        <f>D28-D23</f>
        <v>450389.05999994278</v>
      </c>
      <c r="E22" s="45">
        <f>E28-E23</f>
        <v>1017004.560000062</v>
      </c>
      <c r="F22" s="45">
        <f>F30-F26</f>
        <v>331575.59000015259</v>
      </c>
    </row>
    <row r="23" spans="1:10" ht="15.6">
      <c r="A23" s="38">
        <v>13</v>
      </c>
      <c r="B23" s="43" t="s">
        <v>60</v>
      </c>
      <c r="C23" s="44" t="s">
        <v>61</v>
      </c>
      <c r="D23" s="45">
        <f t="shared" ref="D23:F25" si="0">D24</f>
        <v>710649103.39999998</v>
      </c>
      <c r="E23" s="45">
        <f t="shared" si="0"/>
        <v>658522946.79999995</v>
      </c>
      <c r="F23" s="45">
        <f t="shared" si="0"/>
        <v>650096050.79999995</v>
      </c>
    </row>
    <row r="24" spans="1:10" ht="15.6">
      <c r="A24" s="38">
        <v>14</v>
      </c>
      <c r="B24" s="43" t="s">
        <v>62</v>
      </c>
      <c r="C24" s="44" t="s">
        <v>63</v>
      </c>
      <c r="D24" s="45">
        <f t="shared" si="0"/>
        <v>710649103.39999998</v>
      </c>
      <c r="E24" s="45">
        <f t="shared" si="0"/>
        <v>658522946.79999995</v>
      </c>
      <c r="F24" s="45">
        <f t="shared" si="0"/>
        <v>650096050.79999995</v>
      </c>
    </row>
    <row r="25" spans="1:10" ht="15.6">
      <c r="A25" s="38">
        <v>15</v>
      </c>
      <c r="B25" s="43" t="s">
        <v>64</v>
      </c>
      <c r="C25" s="44" t="s">
        <v>65</v>
      </c>
      <c r="D25" s="45">
        <f t="shared" si="0"/>
        <v>710649103.39999998</v>
      </c>
      <c r="E25" s="45">
        <f t="shared" si="0"/>
        <v>658522946.79999995</v>
      </c>
      <c r="F25" s="45">
        <f t="shared" si="0"/>
        <v>650096050.79999995</v>
      </c>
    </row>
    <row r="26" spans="1:10" ht="31.2">
      <c r="A26" s="38">
        <v>16</v>
      </c>
      <c r="B26" s="43" t="s">
        <v>66</v>
      </c>
      <c r="C26" s="44" t="s">
        <v>67</v>
      </c>
      <c r="D26" s="45">
        <f>G26+D19</f>
        <v>710649103.39999998</v>
      </c>
      <c r="E26" s="45">
        <f>H26+E19</f>
        <v>658522946.79999995</v>
      </c>
      <c r="F26" s="45">
        <f>I26+F19</f>
        <v>650096050.79999995</v>
      </c>
      <c r="G26" s="46">
        <f>дох2019прил4!K138</f>
        <v>707649103.39999998</v>
      </c>
      <c r="H26" s="46">
        <f>дох2019прил4!L138</f>
        <v>658522946.79999995</v>
      </c>
      <c r="I26" s="46">
        <f>дох2019прил4!M138</f>
        <v>650096050.79999995</v>
      </c>
      <c r="J26" s="46">
        <f>дох2019прил4!N138</f>
        <v>0</v>
      </c>
    </row>
    <row r="27" spans="1:10" ht="15.6">
      <c r="A27" s="38">
        <v>17</v>
      </c>
      <c r="B27" s="43" t="s">
        <v>68</v>
      </c>
      <c r="C27" s="44" t="s">
        <v>69</v>
      </c>
      <c r="D27" s="45">
        <f t="shared" ref="D27:F29" si="1">D28</f>
        <v>711099492.45999992</v>
      </c>
      <c r="E27" s="45">
        <f t="shared" si="1"/>
        <v>659539951.36000001</v>
      </c>
      <c r="F27" s="45">
        <f t="shared" si="1"/>
        <v>650427626.3900001</v>
      </c>
    </row>
    <row r="28" spans="1:10" ht="15.6">
      <c r="A28" s="38">
        <v>18</v>
      </c>
      <c r="B28" s="43" t="s">
        <v>70</v>
      </c>
      <c r="C28" s="44" t="s">
        <v>71</v>
      </c>
      <c r="D28" s="45">
        <f t="shared" si="1"/>
        <v>711099492.45999992</v>
      </c>
      <c r="E28" s="45">
        <f t="shared" si="1"/>
        <v>659539951.36000001</v>
      </c>
      <c r="F28" s="45">
        <f t="shared" si="1"/>
        <v>650427626.3900001</v>
      </c>
    </row>
    <row r="29" spans="1:10" ht="23.25" customHeight="1">
      <c r="A29" s="38">
        <v>19</v>
      </c>
      <c r="B29" s="43" t="s">
        <v>72</v>
      </c>
      <c r="C29" s="44" t="s">
        <v>73</v>
      </c>
      <c r="D29" s="45">
        <f t="shared" si="1"/>
        <v>711099492.45999992</v>
      </c>
      <c r="E29" s="45">
        <f t="shared" si="1"/>
        <v>659539951.36000001</v>
      </c>
      <c r="F29" s="45">
        <f t="shared" si="1"/>
        <v>650427626.3900001</v>
      </c>
    </row>
    <row r="30" spans="1:10" ht="31.8" thickBot="1">
      <c r="A30" s="31">
        <v>20</v>
      </c>
      <c r="B30" s="49" t="s">
        <v>74</v>
      </c>
      <c r="C30" s="184" t="s">
        <v>75</v>
      </c>
      <c r="D30" s="51">
        <f>G30+D21</f>
        <v>711099492.45999992</v>
      </c>
      <c r="E30" s="51">
        <f>H30+E21</f>
        <v>659539951.36000001</v>
      </c>
      <c r="F30" s="51">
        <f>I30+F21</f>
        <v>650427626.3900001</v>
      </c>
      <c r="G30" s="181">
        <f>'функ прил5'!D60</f>
        <v>711099492.45999992</v>
      </c>
      <c r="H30" s="181">
        <f>'функ прил5'!E60</f>
        <v>656539951.36000001</v>
      </c>
      <c r="I30" s="181">
        <f>'функ прил5'!F60</f>
        <v>650427626.3900001</v>
      </c>
    </row>
    <row r="31" spans="1:10" ht="31.2" hidden="1">
      <c r="A31" s="34">
        <v>21</v>
      </c>
      <c r="B31" s="182" t="s">
        <v>76</v>
      </c>
      <c r="C31" s="183" t="s">
        <v>77</v>
      </c>
      <c r="D31" s="37">
        <f t="shared" ref="D31:F34" si="2">D32</f>
        <v>0</v>
      </c>
      <c r="E31" s="37">
        <f t="shared" si="2"/>
        <v>0</v>
      </c>
      <c r="F31" s="37">
        <f t="shared" si="2"/>
        <v>0</v>
      </c>
    </row>
    <row r="32" spans="1:10" ht="31.2" hidden="1">
      <c r="A32" s="38">
        <v>22</v>
      </c>
      <c r="B32" s="47" t="s">
        <v>78</v>
      </c>
      <c r="C32" s="48" t="s">
        <v>79</v>
      </c>
      <c r="D32" s="45">
        <f>D33</f>
        <v>0</v>
      </c>
      <c r="E32" s="45">
        <f t="shared" si="2"/>
        <v>0</v>
      </c>
      <c r="F32" s="45">
        <f t="shared" si="2"/>
        <v>0</v>
      </c>
    </row>
    <row r="33" spans="1:9" ht="31.2" hidden="1">
      <c r="A33" s="38">
        <v>23</v>
      </c>
      <c r="B33" s="47" t="s">
        <v>80</v>
      </c>
      <c r="C33" s="48" t="s">
        <v>81</v>
      </c>
      <c r="D33" s="45">
        <f t="shared" si="2"/>
        <v>0</v>
      </c>
      <c r="E33" s="45">
        <f t="shared" si="2"/>
        <v>0</v>
      </c>
      <c r="F33" s="45">
        <f t="shared" si="2"/>
        <v>0</v>
      </c>
    </row>
    <row r="34" spans="1:9" ht="46.8" hidden="1">
      <c r="A34" s="38">
        <v>24</v>
      </c>
      <c r="B34" s="43" t="s">
        <v>82</v>
      </c>
      <c r="C34" s="48" t="s">
        <v>83</v>
      </c>
      <c r="D34" s="45">
        <f t="shared" si="2"/>
        <v>0</v>
      </c>
      <c r="E34" s="45">
        <f t="shared" si="2"/>
        <v>0</v>
      </c>
      <c r="F34" s="45">
        <f t="shared" si="2"/>
        <v>0</v>
      </c>
    </row>
    <row r="35" spans="1:9" ht="31.8" hidden="1" thickBot="1">
      <c r="A35" s="31">
        <v>25</v>
      </c>
      <c r="B35" s="49" t="s">
        <v>84</v>
      </c>
      <c r="C35" s="50" t="s">
        <v>85</v>
      </c>
      <c r="D35" s="51"/>
      <c r="E35" s="51"/>
      <c r="F35" s="51"/>
    </row>
    <row r="37" spans="1:9">
      <c r="I37" s="46"/>
    </row>
  </sheetData>
  <mergeCells count="6">
    <mergeCell ref="A7:F7"/>
    <mergeCell ref="B1:F1"/>
    <mergeCell ref="C2:F2"/>
    <mergeCell ref="B3:F3"/>
    <mergeCell ref="D4:F4"/>
    <mergeCell ref="A6:F6"/>
  </mergeCells>
  <printOptions horizontalCentered="1"/>
  <pageMargins left="0.98425196850393704" right="0.39370078740157483" top="0.59055118110236227" bottom="0.59055118110236227" header="0.51181102362204722" footer="0.39370078740157483"/>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theme="6" tint="-0.249977111117893"/>
    <pageSetUpPr fitToPage="1"/>
  </sheetPr>
  <dimension ref="A1:G25"/>
  <sheetViews>
    <sheetView zoomScaleNormal="100" zoomScaleSheetLayoutView="100" workbookViewId="0">
      <selection activeCell="C2" sqref="C2:F2"/>
    </sheetView>
  </sheetViews>
  <sheetFormatPr defaultColWidth="9.109375" defaultRowHeight="13.2"/>
  <cols>
    <col min="1" max="1" width="5.88671875" style="2" bestFit="1" customWidth="1"/>
    <col min="2" max="2" width="24.44140625" style="2" customWidth="1"/>
    <col min="3" max="3" width="17.88671875" style="2" customWidth="1"/>
    <col min="4" max="4" width="16.88671875" style="2" customWidth="1"/>
    <col min="5" max="5" width="15.44140625" style="2" customWidth="1"/>
    <col min="6" max="6" width="17.6640625" style="2" customWidth="1"/>
    <col min="7" max="7" width="15.109375" style="2" customWidth="1"/>
    <col min="8" max="16384" width="9.109375" style="2"/>
  </cols>
  <sheetData>
    <row r="1" spans="1:7" ht="15.6">
      <c r="B1" s="325" t="s">
        <v>912</v>
      </c>
      <c r="C1" s="325"/>
      <c r="D1" s="325"/>
      <c r="E1" s="325"/>
      <c r="F1" s="325"/>
    </row>
    <row r="2" spans="1:7" ht="15.6">
      <c r="A2" s="220"/>
      <c r="B2" s="4"/>
      <c r="C2" s="325" t="s">
        <v>1812</v>
      </c>
      <c r="D2" s="325"/>
      <c r="E2" s="325"/>
      <c r="F2" s="325"/>
    </row>
    <row r="3" spans="1:7" ht="15.6" customHeight="1">
      <c r="A3" s="221"/>
      <c r="B3" s="326" t="s">
        <v>915</v>
      </c>
      <c r="C3" s="326"/>
      <c r="D3" s="326"/>
      <c r="E3" s="326"/>
      <c r="F3" s="326"/>
    </row>
    <row r="4" spans="1:7" ht="15.6">
      <c r="B4" s="8"/>
      <c r="C4" s="7"/>
      <c r="D4" s="327" t="s">
        <v>1810</v>
      </c>
      <c r="E4" s="327"/>
      <c r="F4" s="327"/>
    </row>
    <row r="5" spans="1:7">
      <c r="A5" s="5"/>
      <c r="B5" s="5"/>
      <c r="C5" s="5"/>
      <c r="D5" s="5"/>
    </row>
    <row r="6" spans="1:7" ht="15">
      <c r="A6" s="5"/>
      <c r="B6" s="13"/>
      <c r="C6" s="5"/>
      <c r="D6" s="5"/>
    </row>
    <row r="7" spans="1:7" ht="35.25" customHeight="1">
      <c r="A7" s="373" t="s">
        <v>1014</v>
      </c>
      <c r="B7" s="373"/>
      <c r="C7" s="373"/>
      <c r="D7" s="373"/>
      <c r="E7" s="373"/>
      <c r="F7" s="373"/>
    </row>
    <row r="8" spans="1:7">
      <c r="A8" s="5"/>
      <c r="B8" s="5"/>
      <c r="C8" s="5"/>
      <c r="D8" s="5"/>
    </row>
    <row r="9" spans="1:7" ht="35.25" customHeight="1">
      <c r="A9" s="371" t="s">
        <v>27</v>
      </c>
      <c r="B9" s="371" t="s">
        <v>1</v>
      </c>
      <c r="C9" s="371" t="s">
        <v>1016</v>
      </c>
      <c r="D9" s="371" t="s">
        <v>28</v>
      </c>
      <c r="E9" s="371"/>
      <c r="F9" s="371"/>
    </row>
    <row r="10" spans="1:7" ht="75.75" customHeight="1">
      <c r="A10" s="371"/>
      <c r="B10" s="371"/>
      <c r="C10" s="371"/>
      <c r="D10" s="263" t="s">
        <v>29</v>
      </c>
      <c r="E10" s="263" t="s">
        <v>31</v>
      </c>
      <c r="F10" s="263" t="s">
        <v>916</v>
      </c>
    </row>
    <row r="11" spans="1:7" ht="13.95" customHeight="1">
      <c r="A11" s="211">
        <v>1</v>
      </c>
      <c r="B11" s="211">
        <v>2</v>
      </c>
      <c r="C11" s="211">
        <v>3</v>
      </c>
      <c r="D11" s="211">
        <v>4</v>
      </c>
      <c r="E11" s="211">
        <v>5</v>
      </c>
      <c r="F11" s="211">
        <v>6</v>
      </c>
    </row>
    <row r="12" spans="1:7" ht="15.6">
      <c r="A12" s="17" t="s">
        <v>3</v>
      </c>
      <c r="B12" s="6" t="s">
        <v>24</v>
      </c>
      <c r="C12" s="279">
        <v>369</v>
      </c>
      <c r="D12" s="18">
        <v>4369114</v>
      </c>
      <c r="E12" s="18">
        <v>3495291</v>
      </c>
      <c r="F12" s="18">
        <f>E12</f>
        <v>3495291</v>
      </c>
      <c r="G12" s="14"/>
    </row>
    <row r="13" spans="1:7" ht="15.6">
      <c r="A13" s="17" t="s">
        <v>5</v>
      </c>
      <c r="B13" s="6" t="s">
        <v>6</v>
      </c>
      <c r="C13" s="279">
        <v>2635</v>
      </c>
      <c r="D13" s="18">
        <v>3264326</v>
      </c>
      <c r="E13" s="18">
        <v>2611461</v>
      </c>
      <c r="F13" s="18">
        <f t="shared" ref="F13:F22" si="0">E13</f>
        <v>2611461</v>
      </c>
      <c r="G13" s="14"/>
    </row>
    <row r="14" spans="1:7" ht="15.6">
      <c r="A14" s="17" t="s">
        <v>7</v>
      </c>
      <c r="B14" s="6" t="s">
        <v>8</v>
      </c>
      <c r="C14" s="279">
        <v>1395</v>
      </c>
      <c r="D14" s="18">
        <v>6339298</v>
      </c>
      <c r="E14" s="18">
        <v>5071438</v>
      </c>
      <c r="F14" s="18">
        <f t="shared" si="0"/>
        <v>5071438</v>
      </c>
      <c r="G14" s="14"/>
    </row>
    <row r="15" spans="1:7" ht="15.6">
      <c r="A15" s="17" t="s">
        <v>9</v>
      </c>
      <c r="B15" s="6" t="s">
        <v>12</v>
      </c>
      <c r="C15" s="279">
        <v>862</v>
      </c>
      <c r="D15" s="18">
        <v>7870696</v>
      </c>
      <c r="E15" s="18">
        <v>6296557</v>
      </c>
      <c r="F15" s="18">
        <f t="shared" si="0"/>
        <v>6296557</v>
      </c>
      <c r="G15" s="14"/>
    </row>
    <row r="16" spans="1:7" ht="15.6">
      <c r="A16" s="17" t="s">
        <v>11</v>
      </c>
      <c r="B16" s="6" t="s">
        <v>20</v>
      </c>
      <c r="C16" s="279">
        <v>657</v>
      </c>
      <c r="D16" s="18">
        <v>6791268</v>
      </c>
      <c r="E16" s="18">
        <v>5433014</v>
      </c>
      <c r="F16" s="18">
        <f t="shared" si="0"/>
        <v>5433014</v>
      </c>
      <c r="G16" s="14"/>
    </row>
    <row r="17" spans="1:7" ht="15.6">
      <c r="A17" s="17" t="s">
        <v>13</v>
      </c>
      <c r="B17" s="6" t="s">
        <v>16</v>
      </c>
      <c r="C17" s="279">
        <v>1210</v>
      </c>
      <c r="D17" s="18">
        <v>7119759</v>
      </c>
      <c r="E17" s="18">
        <v>5695807</v>
      </c>
      <c r="F17" s="18">
        <f t="shared" si="0"/>
        <v>5695807</v>
      </c>
      <c r="G17" s="14"/>
    </row>
    <row r="18" spans="1:7" ht="15.6">
      <c r="A18" s="17" t="s">
        <v>15</v>
      </c>
      <c r="B18" s="6" t="s">
        <v>18</v>
      </c>
      <c r="C18" s="279">
        <v>426</v>
      </c>
      <c r="D18" s="18">
        <v>6043632</v>
      </c>
      <c r="E18" s="18">
        <v>4834906</v>
      </c>
      <c r="F18" s="18">
        <f t="shared" si="0"/>
        <v>4834906</v>
      </c>
      <c r="G18" s="14"/>
    </row>
    <row r="19" spans="1:7" ht="15.6">
      <c r="A19" s="17" t="s">
        <v>17</v>
      </c>
      <c r="B19" s="6" t="s">
        <v>4</v>
      </c>
      <c r="C19" s="279">
        <v>2196</v>
      </c>
      <c r="D19" s="18">
        <v>7052798</v>
      </c>
      <c r="E19" s="18">
        <v>5642238</v>
      </c>
      <c r="F19" s="18">
        <f t="shared" si="0"/>
        <v>5642238</v>
      </c>
      <c r="G19" s="14"/>
    </row>
    <row r="20" spans="1:7" ht="15.6">
      <c r="A20" s="17" t="s">
        <v>19</v>
      </c>
      <c r="B20" s="6" t="s">
        <v>22</v>
      </c>
      <c r="C20" s="279">
        <v>433</v>
      </c>
      <c r="D20" s="18">
        <v>6626931</v>
      </c>
      <c r="E20" s="18">
        <v>5301545</v>
      </c>
      <c r="F20" s="18">
        <f t="shared" si="0"/>
        <v>5301545</v>
      </c>
      <c r="G20" s="14"/>
    </row>
    <row r="21" spans="1:7" ht="15.6">
      <c r="A21" s="17" t="s">
        <v>21</v>
      </c>
      <c r="B21" s="6" t="s">
        <v>14</v>
      </c>
      <c r="C21" s="279">
        <v>654</v>
      </c>
      <c r="D21" s="18">
        <v>7393981</v>
      </c>
      <c r="E21" s="18">
        <v>5915185</v>
      </c>
      <c r="F21" s="18">
        <f t="shared" si="0"/>
        <v>5915185</v>
      </c>
      <c r="G21" s="14"/>
    </row>
    <row r="22" spans="1:7" ht="15.6">
      <c r="A22" s="17" t="s">
        <v>23</v>
      </c>
      <c r="B22" s="6" t="s">
        <v>10</v>
      </c>
      <c r="C22" s="279">
        <v>4721</v>
      </c>
      <c r="D22" s="18">
        <v>5749199</v>
      </c>
      <c r="E22" s="18">
        <v>4599359</v>
      </c>
      <c r="F22" s="18">
        <f t="shared" si="0"/>
        <v>4599359</v>
      </c>
      <c r="G22" s="14"/>
    </row>
    <row r="23" spans="1:7" ht="15.6">
      <c r="A23" s="367" t="s">
        <v>25</v>
      </c>
      <c r="B23" s="367"/>
      <c r="C23" s="224">
        <f>SUM(C12:C22)</f>
        <v>15558</v>
      </c>
      <c r="D23" s="19">
        <f>SUM(D12:D22)</f>
        <v>68621002</v>
      </c>
      <c r="E23" s="19">
        <f>SUM(E12:E22)</f>
        <v>54896801</v>
      </c>
      <c r="F23" s="19">
        <f>SUM(F12:F22)</f>
        <v>54896801</v>
      </c>
      <c r="G23" s="14"/>
    </row>
    <row r="24" spans="1:7">
      <c r="D24" s="14"/>
      <c r="E24" s="14"/>
      <c r="F24" s="14"/>
    </row>
    <row r="25" spans="1:7" hidden="1">
      <c r="D25" s="14">
        <f>D23-[6]вед2013!I47</f>
        <v>48333227</v>
      </c>
      <c r="E25" s="14">
        <f>E23-[6]вед2013!J47</f>
        <v>34609026</v>
      </c>
      <c r="F25" s="14">
        <f>F23-[6]вед2013!K47</f>
        <v>34609026</v>
      </c>
    </row>
  </sheetData>
  <mergeCells count="10">
    <mergeCell ref="B1:F1"/>
    <mergeCell ref="C2:F2"/>
    <mergeCell ref="B3:F3"/>
    <mergeCell ref="A23:B23"/>
    <mergeCell ref="D4:F4"/>
    <mergeCell ref="A7:F7"/>
    <mergeCell ref="A9:A10"/>
    <mergeCell ref="B9:B10"/>
    <mergeCell ref="C9:C10"/>
    <mergeCell ref="D9:F9"/>
  </mergeCells>
  <printOptions horizontalCentered="1"/>
  <pageMargins left="0.98425196850393704" right="0.39370078740157483" top="0.98425196850393704" bottom="0.98425196850393704" header="0.47244094488188981" footer="0.51181102362204722"/>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theme="6" tint="-0.499984740745262"/>
    <pageSetUpPr fitToPage="1"/>
  </sheetPr>
  <dimension ref="A1:E26"/>
  <sheetViews>
    <sheetView view="pageBreakPreview" zoomScaleNormal="100" workbookViewId="0">
      <selection activeCell="B2" sqref="B2:E2"/>
    </sheetView>
  </sheetViews>
  <sheetFormatPr defaultColWidth="9.109375" defaultRowHeight="13.2"/>
  <cols>
    <col min="1" max="1" width="6.5546875" style="2" customWidth="1"/>
    <col min="2" max="2" width="22.109375" style="2" customWidth="1"/>
    <col min="3" max="3" width="18.33203125" style="2" customWidth="1"/>
    <col min="4" max="4" width="19.5546875" style="2" customWidth="1"/>
    <col min="5" max="5" width="19.109375" style="2" customWidth="1"/>
    <col min="6" max="16384" width="9.109375" style="2"/>
  </cols>
  <sheetData>
    <row r="1" spans="1:5" ht="15.6">
      <c r="A1" s="325" t="s">
        <v>926</v>
      </c>
      <c r="B1" s="325"/>
      <c r="C1" s="325"/>
      <c r="D1" s="325"/>
      <c r="E1" s="325"/>
    </row>
    <row r="2" spans="1:5" ht="15.6">
      <c r="A2" s="4"/>
      <c r="B2" s="325" t="s">
        <v>1812</v>
      </c>
      <c r="C2" s="325"/>
      <c r="D2" s="325"/>
      <c r="E2" s="325"/>
    </row>
    <row r="3" spans="1:5" ht="15.6" customHeight="1">
      <c r="A3" s="326" t="s">
        <v>915</v>
      </c>
      <c r="B3" s="326"/>
      <c r="C3" s="326"/>
      <c r="D3" s="326"/>
      <c r="E3" s="326"/>
    </row>
    <row r="4" spans="1:5" ht="15.6">
      <c r="A4" s="8"/>
      <c r="B4" s="7"/>
      <c r="C4" s="327" t="s">
        <v>1810</v>
      </c>
      <c r="D4" s="327"/>
      <c r="E4" s="327"/>
    </row>
    <row r="6" spans="1:5" ht="49.5" customHeight="1">
      <c r="A6" s="377" t="s">
        <v>0</v>
      </c>
      <c r="B6" s="377"/>
      <c r="C6" s="377"/>
      <c r="D6" s="377"/>
      <c r="E6" s="377"/>
    </row>
    <row r="8" spans="1:5" s="9" customFormat="1" ht="15" customHeight="1">
      <c r="A8" s="371" t="s">
        <v>27</v>
      </c>
      <c r="B8" s="371" t="s">
        <v>1</v>
      </c>
      <c r="C8" s="371" t="s">
        <v>2</v>
      </c>
      <c r="D8" s="371"/>
      <c r="E8" s="371"/>
    </row>
    <row r="9" spans="1:5" s="9" customFormat="1" ht="17.25" customHeight="1">
      <c r="A9" s="371"/>
      <c r="B9" s="371"/>
      <c r="C9" s="207" t="s">
        <v>29</v>
      </c>
      <c r="D9" s="207" t="s">
        <v>31</v>
      </c>
      <c r="E9" s="207" t="s">
        <v>916</v>
      </c>
    </row>
    <row r="10" spans="1:5" s="9" customFormat="1" ht="13.2" customHeight="1">
      <c r="A10" s="211">
        <v>1</v>
      </c>
      <c r="B10" s="211">
        <v>2</v>
      </c>
      <c r="C10" s="211">
        <v>3</v>
      </c>
      <c r="D10" s="211">
        <v>4</v>
      </c>
      <c r="E10" s="211">
        <v>5</v>
      </c>
    </row>
    <row r="11" spans="1:5" ht="15.6">
      <c r="A11" s="17" t="s">
        <v>3</v>
      </c>
      <c r="B11" s="6" t="s">
        <v>24</v>
      </c>
      <c r="C11" s="18">
        <v>47590</v>
      </c>
      <c r="D11" s="18">
        <v>48116</v>
      </c>
      <c r="E11" s="18">
        <v>0</v>
      </c>
    </row>
    <row r="12" spans="1:5" ht="15.6">
      <c r="A12" s="17" t="s">
        <v>5</v>
      </c>
      <c r="B12" s="144" t="s">
        <v>6</v>
      </c>
      <c r="C12" s="18">
        <v>317267</v>
      </c>
      <c r="D12" s="18">
        <v>320772</v>
      </c>
      <c r="E12" s="18">
        <v>0</v>
      </c>
    </row>
    <row r="13" spans="1:5" ht="15.6">
      <c r="A13" s="17" t="s">
        <v>7</v>
      </c>
      <c r="B13" s="144" t="s">
        <v>8</v>
      </c>
      <c r="C13" s="18">
        <v>111044</v>
      </c>
      <c r="D13" s="18">
        <v>112270</v>
      </c>
      <c r="E13" s="18">
        <v>0</v>
      </c>
    </row>
    <row r="14" spans="1:5" ht="15.6">
      <c r="A14" s="17" t="s">
        <v>9</v>
      </c>
      <c r="B14" s="144" t="s">
        <v>12</v>
      </c>
      <c r="C14" s="18">
        <v>95180</v>
      </c>
      <c r="D14" s="18">
        <v>96233</v>
      </c>
      <c r="E14" s="18">
        <v>0</v>
      </c>
    </row>
    <row r="15" spans="1:5" ht="15.6">
      <c r="A15" s="17" t="s">
        <v>11</v>
      </c>
      <c r="B15" s="144" t="s">
        <v>20</v>
      </c>
      <c r="C15" s="18">
        <v>79317</v>
      </c>
      <c r="D15" s="18">
        <v>80193</v>
      </c>
      <c r="E15" s="18">
        <v>0</v>
      </c>
    </row>
    <row r="16" spans="1:5" ht="15.6">
      <c r="A16" s="17" t="s">
        <v>13</v>
      </c>
      <c r="B16" s="144" t="s">
        <v>16</v>
      </c>
      <c r="C16" s="18">
        <v>111044</v>
      </c>
      <c r="D16" s="18">
        <v>112270</v>
      </c>
      <c r="E16" s="18">
        <v>0</v>
      </c>
    </row>
    <row r="17" spans="1:5" ht="15.6">
      <c r="A17" s="17" t="s">
        <v>15</v>
      </c>
      <c r="B17" s="144" t="s">
        <v>18</v>
      </c>
      <c r="C17" s="18">
        <v>79317</v>
      </c>
      <c r="D17" s="18">
        <v>80193</v>
      </c>
      <c r="E17" s="18">
        <v>0</v>
      </c>
    </row>
    <row r="18" spans="1:5" ht="15.6">
      <c r="A18" s="17" t="s">
        <v>17</v>
      </c>
      <c r="B18" s="144" t="s">
        <v>4</v>
      </c>
      <c r="C18" s="18">
        <v>317267</v>
      </c>
      <c r="D18" s="18">
        <v>320772</v>
      </c>
      <c r="E18" s="18">
        <v>0</v>
      </c>
    </row>
    <row r="19" spans="1:5" ht="15.6">
      <c r="A19" s="17" t="s">
        <v>19</v>
      </c>
      <c r="B19" s="6" t="s">
        <v>22</v>
      </c>
      <c r="C19" s="18">
        <v>47590</v>
      </c>
      <c r="D19" s="18">
        <v>48116</v>
      </c>
      <c r="E19" s="18">
        <v>0</v>
      </c>
    </row>
    <row r="20" spans="1:5" ht="15.6">
      <c r="A20" s="17" t="s">
        <v>21</v>
      </c>
      <c r="B20" s="144" t="s">
        <v>14</v>
      </c>
      <c r="C20" s="18">
        <v>79317</v>
      </c>
      <c r="D20" s="18">
        <v>80193</v>
      </c>
      <c r="E20" s="18">
        <v>0</v>
      </c>
    </row>
    <row r="21" spans="1:5" ht="15.6">
      <c r="A21" s="17" t="s">
        <v>23</v>
      </c>
      <c r="B21" s="144" t="s">
        <v>10</v>
      </c>
      <c r="C21" s="18">
        <v>317267</v>
      </c>
      <c r="D21" s="18">
        <v>320772</v>
      </c>
      <c r="E21" s="18">
        <v>0</v>
      </c>
    </row>
    <row r="22" spans="1:5" s="10" customFormat="1" ht="15.6">
      <c r="A22" s="374" t="s">
        <v>25</v>
      </c>
      <c r="B22" s="374"/>
      <c r="C22" s="15">
        <f>SUM(C11:C21)</f>
        <v>1602200</v>
      </c>
      <c r="D22" s="15">
        <f>SUM(D11:D21)</f>
        <v>1619900</v>
      </c>
      <c r="E22" s="15">
        <f>SUM(E11:E21)</f>
        <v>0</v>
      </c>
    </row>
    <row r="23" spans="1:5" hidden="1">
      <c r="C23" s="11">
        <f>C22-[6]вед2013!I26</f>
        <v>703100</v>
      </c>
      <c r="D23" s="11">
        <f>D22-[6]вед2013!J26</f>
        <v>699300</v>
      </c>
      <c r="E23" s="11">
        <f>E22-[6]вед2013!K26</f>
        <v>-920200</v>
      </c>
    </row>
    <row r="24" spans="1:5">
      <c r="C24" s="11"/>
      <c r="D24" s="11"/>
      <c r="E24" s="11"/>
    </row>
    <row r="26" spans="1:5" ht="409.5" customHeight="1">
      <c r="A26" s="375" t="s">
        <v>26</v>
      </c>
      <c r="B26" s="376"/>
      <c r="C26" s="376"/>
      <c r="D26" s="376"/>
      <c r="E26" s="376"/>
    </row>
  </sheetData>
  <sortState ref="B12:B21">
    <sortCondition ref="B11"/>
  </sortState>
  <mergeCells count="10">
    <mergeCell ref="A22:B22"/>
    <mergeCell ref="A26:E26"/>
    <mergeCell ref="A1:E1"/>
    <mergeCell ref="A6:E6"/>
    <mergeCell ref="A8:A9"/>
    <mergeCell ref="B8:B9"/>
    <mergeCell ref="C8:E8"/>
    <mergeCell ref="B2:E2"/>
    <mergeCell ref="C4:E4"/>
    <mergeCell ref="A3:E3"/>
  </mergeCells>
  <phoneticPr fontId="0" type="noConversion"/>
  <printOptions horizontalCentered="1"/>
  <pageMargins left="0.27559055118110237" right="0.19685039370078741" top="0.98425196850393704" bottom="0.47244094488188981" header="0.51181102362204722" footer="0.51181102362204722"/>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theme="6" tint="-0.499984740745262"/>
  </sheetPr>
  <dimension ref="A1:E35"/>
  <sheetViews>
    <sheetView view="pageBreakPreview" zoomScale="82" zoomScaleNormal="100" zoomScaleSheetLayoutView="82" workbookViewId="0">
      <selection activeCell="B2" sqref="B2:E2"/>
    </sheetView>
  </sheetViews>
  <sheetFormatPr defaultColWidth="9.109375" defaultRowHeight="13.2"/>
  <cols>
    <col min="1" max="1" width="5.6640625" style="139" customWidth="1"/>
    <col min="2" max="2" width="68" style="124" customWidth="1"/>
    <col min="3" max="3" width="18.33203125" style="125" customWidth="1"/>
    <col min="4" max="4" width="17.6640625" style="21" customWidth="1"/>
    <col min="5" max="5" width="23" style="21" customWidth="1"/>
    <col min="6" max="16384" width="9.109375" style="23"/>
  </cols>
  <sheetData>
    <row r="1" spans="1:5" ht="15.6">
      <c r="A1" s="325" t="s">
        <v>946</v>
      </c>
      <c r="B1" s="325"/>
      <c r="C1" s="325"/>
      <c r="D1" s="325"/>
      <c r="E1" s="325"/>
    </row>
    <row r="2" spans="1:5" ht="15.6">
      <c r="A2" s="4"/>
      <c r="B2" s="325" t="s">
        <v>1812</v>
      </c>
      <c r="C2" s="325"/>
      <c r="D2" s="325"/>
      <c r="E2" s="325"/>
    </row>
    <row r="3" spans="1:5" ht="15.6" customHeight="1">
      <c r="A3" s="326" t="s">
        <v>915</v>
      </c>
      <c r="B3" s="326"/>
      <c r="C3" s="326"/>
      <c r="D3" s="326"/>
      <c r="E3" s="326"/>
    </row>
    <row r="4" spans="1:5" ht="15.6">
      <c r="A4" s="8"/>
      <c r="B4" s="7"/>
      <c r="C4" s="327" t="s">
        <v>1810</v>
      </c>
      <c r="D4" s="327"/>
      <c r="E4" s="327"/>
    </row>
    <row r="5" spans="1:5" ht="18">
      <c r="A5" s="123"/>
      <c r="B5" s="1"/>
      <c r="C5" s="1"/>
      <c r="D5" s="1"/>
      <c r="E5" s="1"/>
    </row>
    <row r="6" spans="1:5" ht="18.75" customHeight="1">
      <c r="A6" s="379" t="s">
        <v>752</v>
      </c>
      <c r="B6" s="379"/>
      <c r="C6" s="379"/>
      <c r="D6" s="379"/>
      <c r="E6" s="379"/>
    </row>
    <row r="7" spans="1:5" ht="18.75" customHeight="1">
      <c r="A7" s="380" t="s">
        <v>921</v>
      </c>
      <c r="B7" s="380"/>
      <c r="C7" s="380"/>
      <c r="D7" s="380"/>
      <c r="E7" s="380"/>
    </row>
    <row r="8" spans="1:5" ht="18">
      <c r="A8" s="126"/>
      <c r="B8" s="127"/>
      <c r="C8" s="21"/>
      <c r="E8" s="212" t="s">
        <v>34</v>
      </c>
    </row>
    <row r="9" spans="1:5" ht="36">
      <c r="A9" s="128" t="s">
        <v>27</v>
      </c>
      <c r="B9" s="129" t="s">
        <v>753</v>
      </c>
      <c r="C9" s="130" t="s">
        <v>29</v>
      </c>
      <c r="D9" s="130" t="s">
        <v>31</v>
      </c>
      <c r="E9" s="130" t="s">
        <v>916</v>
      </c>
    </row>
    <row r="10" spans="1:5" ht="18">
      <c r="A10" s="131" t="s">
        <v>3</v>
      </c>
      <c r="B10" s="131" t="s">
        <v>754</v>
      </c>
      <c r="C10" s="132">
        <f>C11-C12</f>
        <v>0</v>
      </c>
      <c r="D10" s="132">
        <f>D11-D12</f>
        <v>0</v>
      </c>
      <c r="E10" s="132">
        <f>E11-E12</f>
        <v>0</v>
      </c>
    </row>
    <row r="11" spans="1:5" ht="18">
      <c r="A11" s="131" t="s">
        <v>755</v>
      </c>
      <c r="B11" s="131" t="s">
        <v>756</v>
      </c>
      <c r="C11" s="133">
        <v>0</v>
      </c>
      <c r="D11" s="133">
        <f>[7]ист!E13</f>
        <v>0</v>
      </c>
      <c r="E11" s="133">
        <f>[7]ист!F13</f>
        <v>0</v>
      </c>
    </row>
    <row r="12" spans="1:5" ht="18">
      <c r="A12" s="131" t="s">
        <v>757</v>
      </c>
      <c r="B12" s="134" t="s">
        <v>758</v>
      </c>
      <c r="C12" s="133">
        <f>[7]ист!D15</f>
        <v>0</v>
      </c>
      <c r="D12" s="133">
        <f>[7]ист!E15</f>
        <v>0</v>
      </c>
      <c r="E12" s="133">
        <f>[7]ист!F15</f>
        <v>0</v>
      </c>
    </row>
    <row r="13" spans="1:5" ht="36">
      <c r="A13" s="131" t="s">
        <v>38</v>
      </c>
      <c r="B13" s="131" t="s">
        <v>49</v>
      </c>
      <c r="C13" s="132">
        <f>C14-C15</f>
        <v>3000000</v>
      </c>
      <c r="D13" s="132">
        <f>D14-D15</f>
        <v>-3000000</v>
      </c>
      <c r="E13" s="132">
        <f>E14-E15</f>
        <v>0</v>
      </c>
    </row>
    <row r="14" spans="1:5" ht="18">
      <c r="A14" s="131" t="s">
        <v>759</v>
      </c>
      <c r="B14" s="131" t="s">
        <v>756</v>
      </c>
      <c r="C14" s="133">
        <v>3000000</v>
      </c>
      <c r="D14" s="133">
        <v>0</v>
      </c>
      <c r="E14" s="133">
        <v>0</v>
      </c>
    </row>
    <row r="15" spans="1:5" ht="18">
      <c r="A15" s="131" t="s">
        <v>757</v>
      </c>
      <c r="B15" s="134" t="s">
        <v>758</v>
      </c>
      <c r="C15" s="133">
        <v>0</v>
      </c>
      <c r="D15" s="133">
        <f>C14</f>
        <v>3000000</v>
      </c>
      <c r="E15" s="133">
        <f>D14</f>
        <v>0</v>
      </c>
    </row>
    <row r="16" spans="1:5" ht="54">
      <c r="A16" s="131" t="s">
        <v>39</v>
      </c>
      <c r="B16" s="131" t="s">
        <v>760</v>
      </c>
      <c r="C16" s="135">
        <f>C17-C18</f>
        <v>3000000</v>
      </c>
      <c r="D16" s="135">
        <f>D17-D18</f>
        <v>-3000000</v>
      </c>
      <c r="E16" s="135">
        <f>E17-E18</f>
        <v>0</v>
      </c>
    </row>
    <row r="17" spans="1:5" ht="18">
      <c r="A17" s="136" t="s">
        <v>761</v>
      </c>
      <c r="B17" s="131" t="s">
        <v>756</v>
      </c>
      <c r="C17" s="135">
        <f t="shared" ref="C17:E18" si="0">C11+C14</f>
        <v>3000000</v>
      </c>
      <c r="D17" s="135">
        <f>D11+D14</f>
        <v>0</v>
      </c>
      <c r="E17" s="135">
        <f t="shared" si="0"/>
        <v>0</v>
      </c>
    </row>
    <row r="18" spans="1:5" ht="18">
      <c r="A18" s="136" t="s">
        <v>762</v>
      </c>
      <c r="B18" s="134" t="s">
        <v>758</v>
      </c>
      <c r="C18" s="135">
        <f t="shared" si="0"/>
        <v>0</v>
      </c>
      <c r="D18" s="135">
        <f t="shared" si="0"/>
        <v>3000000</v>
      </c>
      <c r="E18" s="135">
        <f t="shared" si="0"/>
        <v>0</v>
      </c>
    </row>
    <row r="19" spans="1:5" ht="52.5" customHeight="1">
      <c r="A19" s="378"/>
      <c r="B19" s="378"/>
      <c r="C19" s="378"/>
      <c r="D19" s="378"/>
      <c r="E19" s="378"/>
    </row>
    <row r="20" spans="1:5" ht="18">
      <c r="A20" s="123"/>
      <c r="B20" s="137"/>
      <c r="C20" s="138"/>
    </row>
    <row r="21" spans="1:5" ht="18">
      <c r="A21" s="123"/>
      <c r="B21" s="137"/>
      <c r="C21" s="138"/>
    </row>
    <row r="22" spans="1:5" ht="18">
      <c r="A22" s="123"/>
      <c r="B22" s="137"/>
      <c r="C22" s="138"/>
    </row>
    <row r="23" spans="1:5" ht="18">
      <c r="A23" s="123"/>
      <c r="B23" s="137"/>
      <c r="C23" s="138"/>
    </row>
    <row r="24" spans="1:5" ht="18">
      <c r="A24" s="123"/>
      <c r="B24" s="137"/>
      <c r="C24" s="138"/>
    </row>
    <row r="25" spans="1:5" ht="18">
      <c r="A25" s="123"/>
      <c r="B25" s="137"/>
      <c r="C25" s="138"/>
    </row>
    <row r="26" spans="1:5" ht="18">
      <c r="A26" s="123"/>
      <c r="B26" s="137"/>
      <c r="C26" s="138"/>
    </row>
    <row r="27" spans="1:5" ht="18">
      <c r="A27" s="123"/>
      <c r="B27" s="137"/>
      <c r="C27" s="138"/>
    </row>
    <row r="28" spans="1:5" ht="18">
      <c r="A28" s="123"/>
      <c r="B28" s="137"/>
      <c r="C28" s="138"/>
    </row>
    <row r="29" spans="1:5" ht="18">
      <c r="A29" s="123"/>
      <c r="B29" s="137"/>
      <c r="C29" s="138"/>
    </row>
    <row r="30" spans="1:5" ht="18">
      <c r="A30" s="123"/>
      <c r="B30" s="137"/>
      <c r="C30" s="138"/>
    </row>
    <row r="31" spans="1:5" ht="18">
      <c r="A31" s="123"/>
      <c r="B31" s="137"/>
      <c r="C31" s="138"/>
    </row>
    <row r="32" spans="1:5" ht="18">
      <c r="A32" s="123"/>
      <c r="B32" s="137"/>
      <c r="C32" s="138"/>
    </row>
    <row r="33" spans="1:3" ht="18">
      <c r="A33" s="123"/>
      <c r="B33" s="137"/>
      <c r="C33" s="138"/>
    </row>
    <row r="34" spans="1:3" ht="18">
      <c r="A34" s="123"/>
      <c r="B34" s="137"/>
      <c r="C34" s="138"/>
    </row>
    <row r="35" spans="1:3" ht="18">
      <c r="A35" s="123"/>
      <c r="B35" s="137"/>
      <c r="C35" s="138"/>
    </row>
  </sheetData>
  <mergeCells count="7">
    <mergeCell ref="A19:E19"/>
    <mergeCell ref="C4:E4"/>
    <mergeCell ref="A6:E6"/>
    <mergeCell ref="A7:E7"/>
    <mergeCell ref="A1:E1"/>
    <mergeCell ref="B2:E2"/>
    <mergeCell ref="A3:E3"/>
  </mergeCells>
  <printOptions horizontalCentered="1"/>
  <pageMargins left="0.39370078740157483" right="0.39370078740157483" top="0.98425196850393704" bottom="0.39370078740157483" header="0.51181102362204722" footer="0.39370078740157483"/>
  <pageSetup paperSize="9" scale="91" orientation="landscape"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sheetPr>
    <tabColor theme="6" tint="-0.499984740745262"/>
    <pageSetUpPr fitToPage="1"/>
  </sheetPr>
  <dimension ref="A1:G30"/>
  <sheetViews>
    <sheetView view="pageBreakPreview" zoomScaleNormal="100" zoomScaleSheetLayoutView="100" workbookViewId="0">
      <selection activeCell="C2" sqref="C2:F2"/>
    </sheetView>
  </sheetViews>
  <sheetFormatPr defaultColWidth="9.109375" defaultRowHeight="13.2"/>
  <cols>
    <col min="1" max="1" width="5" style="226" customWidth="1"/>
    <col min="2" max="2" width="21.6640625" style="226" customWidth="1"/>
    <col min="3" max="3" width="18.33203125" style="226" customWidth="1"/>
    <col min="4" max="4" width="14.5546875" style="226" customWidth="1"/>
    <col min="5" max="6" width="12.5546875" style="226" customWidth="1"/>
    <col min="7" max="16384" width="9.109375" style="226"/>
  </cols>
  <sheetData>
    <row r="1" spans="1:7" ht="15.6">
      <c r="A1" s="225"/>
      <c r="B1" s="325" t="s">
        <v>1015</v>
      </c>
      <c r="C1" s="325"/>
      <c r="D1" s="325"/>
      <c r="E1" s="325"/>
      <c r="F1" s="325"/>
    </row>
    <row r="2" spans="1:7" ht="15.6">
      <c r="A2" s="4"/>
      <c r="B2" s="4"/>
      <c r="C2" s="325" t="s">
        <v>1812</v>
      </c>
      <c r="D2" s="325"/>
      <c r="E2" s="325"/>
      <c r="F2" s="325"/>
    </row>
    <row r="3" spans="1:7" ht="15.6" customHeight="1">
      <c r="A3" s="122"/>
      <c r="B3" s="326" t="s">
        <v>915</v>
      </c>
      <c r="C3" s="326"/>
      <c r="D3" s="326"/>
      <c r="E3" s="326"/>
      <c r="F3" s="326"/>
    </row>
    <row r="4" spans="1:7" ht="15.6">
      <c r="A4" s="12"/>
      <c r="B4" s="8"/>
      <c r="C4" s="7"/>
      <c r="D4" s="327" t="s">
        <v>1810</v>
      </c>
      <c r="E4" s="327"/>
      <c r="F4" s="327"/>
    </row>
    <row r="5" spans="1:7" ht="15.6">
      <c r="A5" s="227"/>
      <c r="B5" s="227"/>
      <c r="C5" s="1"/>
      <c r="D5" s="1"/>
    </row>
    <row r="6" spans="1:7" ht="50.25" customHeight="1">
      <c r="A6" s="377" t="s">
        <v>1541</v>
      </c>
      <c r="B6" s="377"/>
      <c r="C6" s="377"/>
      <c r="D6" s="377"/>
      <c r="E6" s="377"/>
      <c r="F6" s="377"/>
    </row>
    <row r="7" spans="1:7">
      <c r="A7" s="228"/>
      <c r="B7" s="228"/>
      <c r="C7" s="228"/>
      <c r="D7" s="228"/>
    </row>
    <row r="8" spans="1:7" s="229" customFormat="1" ht="15.6">
      <c r="A8" s="383" t="s">
        <v>27</v>
      </c>
      <c r="B8" s="383" t="s">
        <v>1</v>
      </c>
      <c r="C8" s="371" t="s">
        <v>1016</v>
      </c>
      <c r="D8" s="383" t="s">
        <v>927</v>
      </c>
      <c r="E8" s="383"/>
      <c r="F8" s="383"/>
    </row>
    <row r="9" spans="1:7" s="229" customFormat="1" ht="92.4" customHeight="1">
      <c r="A9" s="383"/>
      <c r="B9" s="383"/>
      <c r="C9" s="371"/>
      <c r="D9" s="264" t="s">
        <v>29</v>
      </c>
      <c r="E9" s="264" t="s">
        <v>31</v>
      </c>
      <c r="F9" s="264" t="s">
        <v>916</v>
      </c>
    </row>
    <row r="10" spans="1:7" s="229" customFormat="1" ht="12.6" customHeight="1">
      <c r="A10" s="230">
        <v>1</v>
      </c>
      <c r="B10" s="230">
        <v>2</v>
      </c>
      <c r="C10" s="231">
        <v>3</v>
      </c>
      <c r="D10" s="230">
        <v>4</v>
      </c>
      <c r="E10" s="230">
        <v>5</v>
      </c>
      <c r="F10" s="230">
        <v>6</v>
      </c>
    </row>
    <row r="11" spans="1:7" ht="15.6">
      <c r="A11" s="232">
        <v>1</v>
      </c>
      <c r="B11" s="6" t="s">
        <v>24</v>
      </c>
      <c r="C11" s="16">
        <v>369</v>
      </c>
      <c r="D11" s="233">
        <v>1530</v>
      </c>
      <c r="E11" s="233">
        <f>D11</f>
        <v>1530</v>
      </c>
      <c r="F11" s="233">
        <f>E11</f>
        <v>1530</v>
      </c>
      <c r="G11" s="234"/>
    </row>
    <row r="12" spans="1:7" ht="15.6">
      <c r="A12" s="232">
        <f>A11+1</f>
        <v>2</v>
      </c>
      <c r="B12" s="6" t="s">
        <v>6</v>
      </c>
      <c r="C12" s="16">
        <v>2635</v>
      </c>
      <c r="D12" s="233">
        <v>10924</v>
      </c>
      <c r="E12" s="233">
        <f t="shared" ref="E12:F21" si="0">D12</f>
        <v>10924</v>
      </c>
      <c r="F12" s="233">
        <f t="shared" si="0"/>
        <v>10924</v>
      </c>
      <c r="G12" s="234"/>
    </row>
    <row r="13" spans="1:7" ht="15.6">
      <c r="A13" s="232">
        <f t="shared" ref="A13:A21" si="1">A12+1</f>
        <v>3</v>
      </c>
      <c r="B13" s="6" t="s">
        <v>8</v>
      </c>
      <c r="C13" s="16">
        <v>1395</v>
      </c>
      <c r="D13" s="233">
        <v>5783</v>
      </c>
      <c r="E13" s="233">
        <f t="shared" si="0"/>
        <v>5783</v>
      </c>
      <c r="F13" s="233">
        <f t="shared" si="0"/>
        <v>5783</v>
      </c>
      <c r="G13" s="234"/>
    </row>
    <row r="14" spans="1:7" ht="15.6">
      <c r="A14" s="232">
        <f t="shared" si="1"/>
        <v>4</v>
      </c>
      <c r="B14" s="6" t="s">
        <v>12</v>
      </c>
      <c r="C14" s="16">
        <v>862</v>
      </c>
      <c r="D14" s="233">
        <v>3574</v>
      </c>
      <c r="E14" s="233">
        <f t="shared" si="0"/>
        <v>3574</v>
      </c>
      <c r="F14" s="233">
        <f t="shared" si="0"/>
        <v>3574</v>
      </c>
      <c r="G14" s="234"/>
    </row>
    <row r="15" spans="1:7" ht="15.6">
      <c r="A15" s="232">
        <f t="shared" si="1"/>
        <v>5</v>
      </c>
      <c r="B15" s="6" t="s">
        <v>20</v>
      </c>
      <c r="C15" s="16">
        <v>657</v>
      </c>
      <c r="D15" s="233">
        <v>2724</v>
      </c>
      <c r="E15" s="233">
        <f t="shared" si="0"/>
        <v>2724</v>
      </c>
      <c r="F15" s="233">
        <f t="shared" si="0"/>
        <v>2724</v>
      </c>
      <c r="G15" s="234"/>
    </row>
    <row r="16" spans="1:7" ht="15.6">
      <c r="A16" s="232">
        <f t="shared" si="1"/>
        <v>6</v>
      </c>
      <c r="B16" s="6" t="s">
        <v>16</v>
      </c>
      <c r="C16" s="16">
        <v>1210</v>
      </c>
      <c r="D16" s="233">
        <v>5017</v>
      </c>
      <c r="E16" s="233">
        <f t="shared" si="0"/>
        <v>5017</v>
      </c>
      <c r="F16" s="233">
        <f t="shared" si="0"/>
        <v>5017</v>
      </c>
      <c r="G16" s="234"/>
    </row>
    <row r="17" spans="1:7" ht="15.6">
      <c r="A17" s="232">
        <f t="shared" si="1"/>
        <v>7</v>
      </c>
      <c r="B17" s="6" t="s">
        <v>18</v>
      </c>
      <c r="C17" s="16">
        <v>426</v>
      </c>
      <c r="D17" s="233">
        <v>1766</v>
      </c>
      <c r="E17" s="233">
        <f t="shared" si="0"/>
        <v>1766</v>
      </c>
      <c r="F17" s="233">
        <f t="shared" si="0"/>
        <v>1766</v>
      </c>
      <c r="G17" s="234"/>
    </row>
    <row r="18" spans="1:7" ht="15.6">
      <c r="A18" s="232">
        <f t="shared" si="1"/>
        <v>8</v>
      </c>
      <c r="B18" s="6" t="s">
        <v>4</v>
      </c>
      <c r="C18" s="16">
        <v>2196</v>
      </c>
      <c r="D18" s="233">
        <v>9104</v>
      </c>
      <c r="E18" s="233">
        <f t="shared" si="0"/>
        <v>9104</v>
      </c>
      <c r="F18" s="233">
        <f t="shared" si="0"/>
        <v>9104</v>
      </c>
      <c r="G18" s="234"/>
    </row>
    <row r="19" spans="1:7" ht="15.6">
      <c r="A19" s="232">
        <f t="shared" si="1"/>
        <v>9</v>
      </c>
      <c r="B19" s="6" t="s">
        <v>22</v>
      </c>
      <c r="C19" s="16">
        <v>433</v>
      </c>
      <c r="D19" s="233">
        <v>1795</v>
      </c>
      <c r="E19" s="233">
        <f t="shared" si="0"/>
        <v>1795</v>
      </c>
      <c r="F19" s="233">
        <f t="shared" si="0"/>
        <v>1795</v>
      </c>
      <c r="G19" s="234"/>
    </row>
    <row r="20" spans="1:7" ht="15.6">
      <c r="A20" s="232">
        <f t="shared" si="1"/>
        <v>10</v>
      </c>
      <c r="B20" s="6" t="s">
        <v>14</v>
      </c>
      <c r="C20" s="16">
        <v>654</v>
      </c>
      <c r="D20" s="233">
        <v>2711</v>
      </c>
      <c r="E20" s="233">
        <f t="shared" si="0"/>
        <v>2711</v>
      </c>
      <c r="F20" s="233">
        <f t="shared" si="0"/>
        <v>2711</v>
      </c>
      <c r="G20" s="234"/>
    </row>
    <row r="21" spans="1:7" ht="15.6">
      <c r="A21" s="232">
        <f t="shared" si="1"/>
        <v>11</v>
      </c>
      <c r="B21" s="6" t="s">
        <v>10</v>
      </c>
      <c r="C21" s="16">
        <v>4721</v>
      </c>
      <c r="D21" s="233">
        <v>19572</v>
      </c>
      <c r="E21" s="233">
        <f t="shared" si="0"/>
        <v>19572</v>
      </c>
      <c r="F21" s="233">
        <f t="shared" si="0"/>
        <v>19572</v>
      </c>
      <c r="G21" s="234"/>
    </row>
    <row r="22" spans="1:7" s="237" customFormat="1" ht="15.6">
      <c r="A22" s="381" t="s">
        <v>25</v>
      </c>
      <c r="B22" s="381"/>
      <c r="C22" s="224">
        <f>SUM(C11:C21)</f>
        <v>15558</v>
      </c>
      <c r="D22" s="235">
        <f>SUM(D11:D21)</f>
        <v>64500</v>
      </c>
      <c r="E22" s="235">
        <f t="shared" ref="E22:F22" si="2">SUM(E11:E21)</f>
        <v>64500</v>
      </c>
      <c r="F22" s="235">
        <f t="shared" si="2"/>
        <v>64500</v>
      </c>
      <c r="G22" s="236"/>
    </row>
    <row r="23" spans="1:7" s="237" customFormat="1" ht="15.6">
      <c r="A23" s="238"/>
      <c r="B23" s="238"/>
      <c r="C23" s="239"/>
      <c r="D23" s="240"/>
      <c r="E23" s="240"/>
      <c r="F23" s="240"/>
      <c r="G23" s="236"/>
    </row>
    <row r="24" spans="1:7">
      <c r="D24" s="241"/>
      <c r="F24" s="234"/>
    </row>
    <row r="25" spans="1:7" ht="368.25" customHeight="1">
      <c r="A25" s="382" t="s">
        <v>928</v>
      </c>
      <c r="B25" s="382"/>
      <c r="C25" s="382"/>
      <c r="D25" s="382"/>
      <c r="E25" s="382"/>
      <c r="F25" s="382"/>
    </row>
    <row r="26" spans="1:7">
      <c r="C26" s="242"/>
    </row>
    <row r="27" spans="1:7">
      <c r="C27" s="242"/>
    </row>
    <row r="28" spans="1:7">
      <c r="C28" s="236"/>
    </row>
    <row r="30" spans="1:7">
      <c r="C30" s="234"/>
    </row>
  </sheetData>
  <mergeCells count="11">
    <mergeCell ref="B1:F1"/>
    <mergeCell ref="A22:B22"/>
    <mergeCell ref="A25:F25"/>
    <mergeCell ref="C2:F2"/>
    <mergeCell ref="B3:F3"/>
    <mergeCell ref="D4:F4"/>
    <mergeCell ref="A6:F6"/>
    <mergeCell ref="A8:A9"/>
    <mergeCell ref="B8:B9"/>
    <mergeCell ref="C8:C9"/>
    <mergeCell ref="D8:F8"/>
  </mergeCells>
  <printOptions horizontalCentered="1"/>
  <pageMargins left="0.54" right="0.24" top="0.65" bottom="0.63" header="0.51181102362204722" footer="0.51181102362204722"/>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theme="6" tint="-0.499984740745262"/>
    <pageSetUpPr fitToPage="1"/>
  </sheetPr>
  <dimension ref="A1:H16"/>
  <sheetViews>
    <sheetView zoomScale="82" zoomScaleNormal="82" workbookViewId="0">
      <selection activeCell="G8" sqref="G8"/>
    </sheetView>
  </sheetViews>
  <sheetFormatPr defaultRowHeight="14.4"/>
  <cols>
    <col min="1" max="1" width="7" customWidth="1"/>
    <col min="2" max="2" width="17.5546875" customWidth="1"/>
    <col min="3" max="3" width="50.6640625" customWidth="1"/>
    <col min="4" max="4" width="12.6640625" customWidth="1"/>
    <col min="5" max="5" width="11.5546875" customWidth="1"/>
    <col min="6" max="6" width="13.6640625" customWidth="1"/>
    <col min="7" max="7" width="16.88671875" customWidth="1"/>
    <col min="8" max="8" width="26.88671875" customWidth="1"/>
  </cols>
  <sheetData>
    <row r="1" spans="1:8" ht="15.6">
      <c r="C1" s="225"/>
      <c r="D1" s="325" t="s">
        <v>913</v>
      </c>
      <c r="E1" s="325"/>
      <c r="F1" s="325"/>
      <c r="G1" s="325"/>
      <c r="H1" s="325"/>
    </row>
    <row r="2" spans="1:8" ht="15.6">
      <c r="C2" s="4"/>
      <c r="D2" s="4"/>
      <c r="E2" s="325" t="s">
        <v>1812</v>
      </c>
      <c r="F2" s="325"/>
      <c r="G2" s="325"/>
      <c r="H2" s="325"/>
    </row>
    <row r="3" spans="1:8" ht="15.6" customHeight="1">
      <c r="C3" s="122"/>
      <c r="D3" s="326" t="s">
        <v>915</v>
      </c>
      <c r="E3" s="326"/>
      <c r="F3" s="326"/>
      <c r="G3" s="326"/>
      <c r="H3" s="326"/>
    </row>
    <row r="4" spans="1:8" ht="15.6">
      <c r="C4" s="12"/>
      <c r="D4" s="8"/>
      <c r="E4" s="7"/>
      <c r="F4" s="327" t="s">
        <v>1810</v>
      </c>
      <c r="G4" s="327"/>
      <c r="H4" s="327"/>
    </row>
    <row r="5" spans="1:8" ht="15.6">
      <c r="F5" s="219"/>
      <c r="G5" s="219"/>
      <c r="H5" s="219"/>
    </row>
    <row r="6" spans="1:8" ht="42.75" customHeight="1">
      <c r="A6" s="385" t="s">
        <v>1538</v>
      </c>
      <c r="B6" s="385"/>
      <c r="C6" s="385"/>
      <c r="D6" s="385"/>
      <c r="E6" s="385"/>
      <c r="F6" s="385"/>
      <c r="G6" s="385"/>
      <c r="H6" s="385"/>
    </row>
    <row r="8" spans="1:8" s="245" customFormat="1" ht="169.5" customHeight="1">
      <c r="A8" s="243" t="s">
        <v>27</v>
      </c>
      <c r="B8" s="244" t="s">
        <v>929</v>
      </c>
      <c r="C8" s="244" t="s">
        <v>930</v>
      </c>
      <c r="D8" s="244" t="s">
        <v>931</v>
      </c>
      <c r="E8" s="244" t="s">
        <v>932</v>
      </c>
      <c r="F8" s="244" t="s">
        <v>933</v>
      </c>
      <c r="G8" s="244" t="s">
        <v>934</v>
      </c>
      <c r="H8" s="265" t="s">
        <v>1017</v>
      </c>
    </row>
    <row r="9" spans="1:8" s="245" customFormat="1" ht="13.2">
      <c r="A9" s="246">
        <v>1</v>
      </c>
      <c r="B9" s="247">
        <v>2</v>
      </c>
      <c r="C9" s="247">
        <v>3</v>
      </c>
      <c r="D9" s="247">
        <v>4</v>
      </c>
      <c r="E9" s="247">
        <v>5</v>
      </c>
      <c r="F9" s="247">
        <v>6</v>
      </c>
      <c r="G9" s="247">
        <v>7</v>
      </c>
      <c r="H9" s="247">
        <v>8</v>
      </c>
    </row>
    <row r="10" spans="1:8" ht="15.6">
      <c r="A10" s="243">
        <v>1</v>
      </c>
      <c r="B10" s="386" t="s">
        <v>935</v>
      </c>
      <c r="C10" s="248" t="s">
        <v>936</v>
      </c>
      <c r="D10" s="243">
        <v>1</v>
      </c>
      <c r="E10" s="249">
        <v>9</v>
      </c>
      <c r="F10" s="249" t="s">
        <v>937</v>
      </c>
      <c r="G10" s="387">
        <v>107.5</v>
      </c>
      <c r="H10" s="250">
        <v>75721</v>
      </c>
    </row>
    <row r="11" spans="1:8" ht="15.6">
      <c r="A11" s="243">
        <v>2</v>
      </c>
      <c r="B11" s="386"/>
      <c r="C11" s="251" t="s">
        <v>938</v>
      </c>
      <c r="D11" s="243">
        <v>1</v>
      </c>
      <c r="E11" s="249">
        <v>30</v>
      </c>
      <c r="F11" s="249" t="s">
        <v>939</v>
      </c>
      <c r="G11" s="387"/>
      <c r="H11" s="250">
        <v>37861</v>
      </c>
    </row>
    <row r="12" spans="1:8" ht="31.2">
      <c r="A12" s="243">
        <v>3</v>
      </c>
      <c r="B12" s="386"/>
      <c r="C12" s="252" t="s">
        <v>940</v>
      </c>
      <c r="D12" s="243">
        <v>5</v>
      </c>
      <c r="E12" s="249">
        <v>29</v>
      </c>
      <c r="F12" s="249">
        <v>53.5</v>
      </c>
      <c r="G12" s="387"/>
      <c r="H12" s="250">
        <v>202554</v>
      </c>
    </row>
    <row r="13" spans="1:8" ht="15.6">
      <c r="A13" s="243">
        <v>4</v>
      </c>
      <c r="B13" s="386"/>
      <c r="C13" s="252" t="s">
        <v>941</v>
      </c>
      <c r="D13" s="243">
        <v>1</v>
      </c>
      <c r="E13" s="249">
        <v>7</v>
      </c>
      <c r="F13" s="249">
        <v>9</v>
      </c>
      <c r="G13" s="387"/>
      <c r="H13" s="250">
        <v>34074</v>
      </c>
    </row>
    <row r="14" spans="1:8" ht="15.6">
      <c r="A14" s="243">
        <v>5</v>
      </c>
      <c r="B14" s="386"/>
      <c r="C14" s="252" t="s">
        <v>942</v>
      </c>
      <c r="D14" s="243">
        <v>1</v>
      </c>
      <c r="E14" s="249">
        <v>1</v>
      </c>
      <c r="F14" s="249">
        <v>7</v>
      </c>
      <c r="G14" s="387"/>
      <c r="H14" s="250">
        <v>26502</v>
      </c>
    </row>
    <row r="15" spans="1:8" ht="15.6">
      <c r="A15" s="243">
        <v>6</v>
      </c>
      <c r="B15" s="386"/>
      <c r="C15" s="251" t="s">
        <v>943</v>
      </c>
      <c r="D15" s="243">
        <v>1</v>
      </c>
      <c r="E15" s="249">
        <v>5</v>
      </c>
      <c r="F15" s="249">
        <v>8</v>
      </c>
      <c r="G15" s="387"/>
      <c r="H15" s="250">
        <v>30288</v>
      </c>
    </row>
    <row r="16" spans="1:8" ht="15.6">
      <c r="A16" s="384"/>
      <c r="B16" s="384"/>
      <c r="C16" s="384"/>
      <c r="D16" s="384"/>
      <c r="E16" s="384"/>
      <c r="F16" s="384"/>
      <c r="G16" s="384"/>
      <c r="H16" s="250">
        <f>H10+H11+H12+H13+H14+H15</f>
        <v>407000</v>
      </c>
    </row>
  </sheetData>
  <mergeCells count="8">
    <mergeCell ref="D1:H1"/>
    <mergeCell ref="E2:H2"/>
    <mergeCell ref="F4:H4"/>
    <mergeCell ref="A16:G16"/>
    <mergeCell ref="D3:H3"/>
    <mergeCell ref="A6:H6"/>
    <mergeCell ref="B10:B15"/>
    <mergeCell ref="G10:G15"/>
  </mergeCells>
  <pageMargins left="0.19685039370078741" right="0.19685039370078741" top="0.98425196850393704" bottom="0.19685039370078741" header="0" footer="0"/>
  <pageSetup paperSize="9" scale="91" orientation="landscape" verticalDpi="300" r:id="rId1"/>
</worksheet>
</file>

<file path=xl/worksheets/sheet15.xml><?xml version="1.0" encoding="utf-8"?>
<worksheet xmlns="http://schemas.openxmlformats.org/spreadsheetml/2006/main" xmlns:r="http://schemas.openxmlformats.org/officeDocument/2006/relationships">
  <sheetPr>
    <tabColor theme="6" tint="-0.499984740745262"/>
    <pageSetUpPr fitToPage="1"/>
  </sheetPr>
  <dimension ref="A1:G24"/>
  <sheetViews>
    <sheetView zoomScale="85" zoomScaleNormal="85" zoomScaleSheetLayoutView="100" workbookViewId="0">
      <selection activeCell="G6" sqref="G6"/>
    </sheetView>
  </sheetViews>
  <sheetFormatPr defaultColWidth="9.109375" defaultRowHeight="13.2"/>
  <cols>
    <col min="1" max="1" width="5.88671875" style="2" bestFit="1" customWidth="1"/>
    <col min="2" max="2" width="24.44140625" style="2" customWidth="1"/>
    <col min="3" max="3" width="17.88671875" style="2" hidden="1" customWidth="1"/>
    <col min="4" max="4" width="19.109375" style="2" customWidth="1"/>
    <col min="5" max="5" width="17.6640625" style="2" customWidth="1"/>
    <col min="6" max="6" width="21.33203125" style="2" customWidth="1"/>
    <col min="7" max="7" width="15.109375" style="2" customWidth="1"/>
    <col min="8" max="16384" width="9.109375" style="2"/>
  </cols>
  <sheetData>
    <row r="1" spans="1:7" ht="15.6">
      <c r="B1" s="325" t="s">
        <v>947</v>
      </c>
      <c r="C1" s="325"/>
      <c r="D1" s="325"/>
      <c r="E1" s="325"/>
      <c r="F1" s="325"/>
    </row>
    <row r="2" spans="1:7" ht="15.6">
      <c r="B2" s="4"/>
      <c r="C2" s="325" t="s">
        <v>1812</v>
      </c>
      <c r="D2" s="325"/>
      <c r="E2" s="325"/>
      <c r="F2" s="325"/>
    </row>
    <row r="3" spans="1:7" ht="15.6">
      <c r="A3" s="122"/>
      <c r="B3" s="326" t="s">
        <v>915</v>
      </c>
      <c r="C3" s="326"/>
      <c r="D3" s="326"/>
      <c r="E3" s="326"/>
      <c r="F3" s="326"/>
    </row>
    <row r="4" spans="1:7" ht="15.6">
      <c r="A4" s="12"/>
      <c r="B4" s="8"/>
      <c r="C4" s="7"/>
      <c r="D4" s="327" t="s">
        <v>1810</v>
      </c>
      <c r="E4" s="327"/>
      <c r="F4" s="327"/>
    </row>
    <row r="5" spans="1:7" ht="15">
      <c r="A5" s="141"/>
      <c r="B5" s="13"/>
      <c r="C5" s="141"/>
      <c r="D5" s="141"/>
    </row>
    <row r="6" spans="1:7" ht="84" customHeight="1">
      <c r="A6" s="388" t="s">
        <v>1539</v>
      </c>
      <c r="B6" s="388"/>
      <c r="C6" s="388"/>
      <c r="D6" s="388"/>
      <c r="E6" s="388"/>
      <c r="F6" s="388"/>
    </row>
    <row r="7" spans="1:7">
      <c r="A7" s="141"/>
      <c r="B7" s="141"/>
      <c r="C7" s="141"/>
      <c r="D7" s="141"/>
    </row>
    <row r="8" spans="1:7" ht="35.25" customHeight="1">
      <c r="A8" s="389" t="s">
        <v>27</v>
      </c>
      <c r="B8" s="389" t="s">
        <v>1</v>
      </c>
      <c r="C8" s="389" t="s">
        <v>30</v>
      </c>
      <c r="D8" s="389" t="s">
        <v>28</v>
      </c>
      <c r="E8" s="389"/>
      <c r="F8" s="389"/>
    </row>
    <row r="9" spans="1:7" ht="78" customHeight="1">
      <c r="A9" s="389"/>
      <c r="B9" s="389"/>
      <c r="C9" s="389"/>
      <c r="D9" s="209" t="s">
        <v>29</v>
      </c>
      <c r="E9" s="209" t="s">
        <v>31</v>
      </c>
      <c r="F9" s="209" t="s">
        <v>916</v>
      </c>
    </row>
    <row r="10" spans="1:7" ht="13.95" customHeight="1">
      <c r="A10" s="142">
        <v>1</v>
      </c>
      <c r="B10" s="142">
        <v>2</v>
      </c>
      <c r="C10" s="142">
        <v>3</v>
      </c>
      <c r="D10" s="142">
        <v>3</v>
      </c>
      <c r="E10" s="142">
        <v>4</v>
      </c>
      <c r="F10" s="142">
        <v>5</v>
      </c>
    </row>
    <row r="11" spans="1:7" ht="15.6">
      <c r="A11" s="17" t="s">
        <v>3</v>
      </c>
      <c r="B11" s="6" t="s">
        <v>24</v>
      </c>
      <c r="C11" s="16">
        <v>394</v>
      </c>
      <c r="D11" s="18">
        <v>75698.28</v>
      </c>
      <c r="E11" s="18">
        <v>0</v>
      </c>
      <c r="F11" s="18">
        <v>0</v>
      </c>
      <c r="G11" s="14"/>
    </row>
    <row r="12" spans="1:7" ht="15.6">
      <c r="A12" s="17" t="s">
        <v>5</v>
      </c>
      <c r="B12" s="6" t="s">
        <v>6</v>
      </c>
      <c r="C12" s="16">
        <v>2708</v>
      </c>
      <c r="D12" s="18">
        <v>43951.87</v>
      </c>
      <c r="E12" s="18">
        <v>0</v>
      </c>
      <c r="F12" s="18">
        <v>0</v>
      </c>
      <c r="G12" s="14"/>
    </row>
    <row r="13" spans="1:7" ht="15.6">
      <c r="A13" s="17" t="s">
        <v>7</v>
      </c>
      <c r="B13" s="6" t="s">
        <v>8</v>
      </c>
      <c r="C13" s="16">
        <v>1387</v>
      </c>
      <c r="D13" s="18">
        <v>112883.4</v>
      </c>
      <c r="E13" s="18">
        <v>0</v>
      </c>
      <c r="F13" s="18">
        <v>0</v>
      </c>
      <c r="G13" s="14"/>
    </row>
    <row r="14" spans="1:7" ht="15.6">
      <c r="A14" s="17" t="s">
        <v>9</v>
      </c>
      <c r="B14" s="6" t="s">
        <v>12</v>
      </c>
      <c r="C14" s="16">
        <v>893</v>
      </c>
      <c r="D14" s="18">
        <v>193893.84</v>
      </c>
      <c r="E14" s="18">
        <v>0</v>
      </c>
      <c r="F14" s="18">
        <v>0</v>
      </c>
      <c r="G14" s="14"/>
    </row>
    <row r="15" spans="1:7" ht="15.6">
      <c r="A15" s="17" t="s">
        <v>11</v>
      </c>
      <c r="B15" s="6" t="s">
        <v>20</v>
      </c>
      <c r="C15" s="16">
        <v>693</v>
      </c>
      <c r="D15" s="18">
        <v>34991.199999999997</v>
      </c>
      <c r="E15" s="18">
        <v>0</v>
      </c>
      <c r="F15" s="18">
        <v>0</v>
      </c>
      <c r="G15" s="14"/>
    </row>
    <row r="16" spans="1:7" ht="15.6">
      <c r="A16" s="17" t="s">
        <v>13</v>
      </c>
      <c r="B16" s="6" t="s">
        <v>16</v>
      </c>
      <c r="C16" s="16">
        <v>1209</v>
      </c>
      <c r="D16" s="18">
        <v>51793.56</v>
      </c>
      <c r="E16" s="18">
        <v>0</v>
      </c>
      <c r="F16" s="18">
        <v>0</v>
      </c>
      <c r="G16" s="14"/>
    </row>
    <row r="17" spans="1:7" ht="15.6">
      <c r="A17" s="17" t="s">
        <v>15</v>
      </c>
      <c r="B17" s="6" t="s">
        <v>18</v>
      </c>
      <c r="C17" s="16">
        <v>429</v>
      </c>
      <c r="D17" s="18">
        <v>100724.26</v>
      </c>
      <c r="E17" s="18">
        <v>0</v>
      </c>
      <c r="F17" s="18">
        <v>0</v>
      </c>
      <c r="G17" s="14"/>
    </row>
    <row r="18" spans="1:7" ht="15.6">
      <c r="A18" s="17" t="s">
        <v>17</v>
      </c>
      <c r="B18" s="6" t="s">
        <v>4</v>
      </c>
      <c r="C18" s="16">
        <v>2180</v>
      </c>
      <c r="D18" s="18">
        <v>75698.28</v>
      </c>
      <c r="E18" s="18">
        <v>0</v>
      </c>
      <c r="F18" s="18">
        <v>0</v>
      </c>
      <c r="G18" s="14"/>
    </row>
    <row r="19" spans="1:7" ht="15.6">
      <c r="A19" s="17" t="s">
        <v>19</v>
      </c>
      <c r="B19" s="6" t="s">
        <v>22</v>
      </c>
      <c r="C19" s="16">
        <v>444</v>
      </c>
      <c r="D19" s="18">
        <v>124835.76</v>
      </c>
      <c r="E19" s="18">
        <v>0</v>
      </c>
      <c r="F19" s="18">
        <v>0</v>
      </c>
      <c r="G19" s="14"/>
    </row>
    <row r="20" spans="1:7" ht="15.6">
      <c r="A20" s="17" t="s">
        <v>21</v>
      </c>
      <c r="B20" s="6" t="s">
        <v>14</v>
      </c>
      <c r="C20" s="16">
        <v>694</v>
      </c>
      <c r="D20" s="18">
        <v>103587.12</v>
      </c>
      <c r="E20" s="18">
        <v>0</v>
      </c>
      <c r="F20" s="18">
        <v>0</v>
      </c>
      <c r="G20" s="14"/>
    </row>
    <row r="21" spans="1:7" ht="15.6">
      <c r="A21" s="17" t="s">
        <v>23</v>
      </c>
      <c r="B21" s="6" t="s">
        <v>10</v>
      </c>
      <c r="C21" s="16">
        <v>4749</v>
      </c>
      <c r="D21" s="18">
        <v>35857.08</v>
      </c>
      <c r="E21" s="18">
        <v>0</v>
      </c>
      <c r="F21" s="18">
        <v>0</v>
      </c>
      <c r="G21" s="14"/>
    </row>
    <row r="22" spans="1:7" ht="15.6">
      <c r="A22" s="374" t="s">
        <v>25</v>
      </c>
      <c r="B22" s="374"/>
      <c r="C22" s="143">
        <f>SUM(C11:C21)</f>
        <v>15780</v>
      </c>
      <c r="D22" s="15">
        <f>SUM(D11:D21)</f>
        <v>953914.65</v>
      </c>
      <c r="E22" s="15">
        <f>SUM(E11:E21)</f>
        <v>0</v>
      </c>
      <c r="F22" s="15">
        <f>SUM(F11:F21)</f>
        <v>0</v>
      </c>
      <c r="G22" s="14"/>
    </row>
    <row r="23" spans="1:7">
      <c r="D23" s="14"/>
      <c r="E23" s="14"/>
      <c r="F23" s="14"/>
    </row>
    <row r="24" spans="1:7" hidden="1">
      <c r="D24" s="14">
        <f>D22-[6]вед2013!I47</f>
        <v>-19333860.350000001</v>
      </c>
      <c r="E24" s="14">
        <f>E22-[6]вед2013!J47</f>
        <v>-20287775</v>
      </c>
      <c r="F24" s="14">
        <f>F22-[6]вед2013!K47</f>
        <v>-20287775</v>
      </c>
    </row>
  </sheetData>
  <mergeCells count="10">
    <mergeCell ref="B1:F1"/>
    <mergeCell ref="C2:F2"/>
    <mergeCell ref="B3:F3"/>
    <mergeCell ref="A22:B22"/>
    <mergeCell ref="D4:F4"/>
    <mergeCell ref="A6:F6"/>
    <mergeCell ref="A8:A9"/>
    <mergeCell ref="B8:B9"/>
    <mergeCell ref="C8:C9"/>
    <mergeCell ref="D8:F8"/>
  </mergeCells>
  <printOptions horizontalCentered="1"/>
  <pageMargins left="0.56999999999999995" right="0.39370078740157483" top="0.98425196850393704" bottom="0.98425196850393704" header="0.48"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theme="6" tint="-0.499984740745262"/>
    <pageSetUpPr fitToPage="1"/>
  </sheetPr>
  <dimension ref="A1:F25"/>
  <sheetViews>
    <sheetView zoomScaleNormal="100" zoomScaleSheetLayoutView="100" workbookViewId="0">
      <selection activeCell="F4" sqref="F4"/>
    </sheetView>
  </sheetViews>
  <sheetFormatPr defaultColWidth="9.109375" defaultRowHeight="13.2"/>
  <cols>
    <col min="1" max="1" width="5.88671875" style="2" bestFit="1" customWidth="1"/>
    <col min="2" max="2" width="24.44140625" style="2" customWidth="1"/>
    <col min="3" max="3" width="16.88671875" style="2" customWidth="1"/>
    <col min="4" max="4" width="15.44140625" style="2" customWidth="1"/>
    <col min="5" max="5" width="17.6640625" style="2" customWidth="1"/>
    <col min="6" max="6" width="15.109375" style="2" customWidth="1"/>
    <col min="7" max="16384" width="9.109375" style="2"/>
  </cols>
  <sheetData>
    <row r="1" spans="1:6" ht="15.6">
      <c r="A1" s="325" t="s">
        <v>914</v>
      </c>
      <c r="B1" s="325"/>
      <c r="C1" s="325"/>
      <c r="D1" s="325"/>
      <c r="E1" s="325"/>
    </row>
    <row r="2" spans="1:6" ht="15.6">
      <c r="A2" s="4"/>
      <c r="B2" s="325" t="s">
        <v>1812</v>
      </c>
      <c r="C2" s="325"/>
      <c r="D2" s="325"/>
      <c r="E2" s="325"/>
    </row>
    <row r="3" spans="1:6" ht="15.6">
      <c r="A3" s="326" t="s">
        <v>915</v>
      </c>
      <c r="B3" s="326"/>
      <c r="C3" s="326"/>
      <c r="D3" s="326"/>
      <c r="E3" s="326"/>
    </row>
    <row r="4" spans="1:6" ht="15.6">
      <c r="A4" s="8"/>
      <c r="B4" s="7"/>
      <c r="C4" s="327" t="s">
        <v>1810</v>
      </c>
      <c r="D4" s="327"/>
      <c r="E4" s="327"/>
    </row>
    <row r="5" spans="1:6">
      <c r="A5" s="5"/>
      <c r="B5" s="5"/>
      <c r="C5" s="5"/>
    </row>
    <row r="6" spans="1:6" ht="15">
      <c r="A6" s="5"/>
      <c r="B6" s="13"/>
      <c r="C6" s="5"/>
    </row>
    <row r="7" spans="1:6" ht="48.6" customHeight="1">
      <c r="A7" s="388" t="s">
        <v>1540</v>
      </c>
      <c r="B7" s="388"/>
      <c r="C7" s="388"/>
      <c r="D7" s="388"/>
      <c r="E7" s="388"/>
    </row>
    <row r="8" spans="1:6">
      <c r="A8" s="5"/>
      <c r="B8" s="5"/>
      <c r="C8" s="5"/>
    </row>
    <row r="9" spans="1:6" ht="35.25" customHeight="1">
      <c r="A9" s="389" t="s">
        <v>27</v>
      </c>
      <c r="B9" s="389" t="s">
        <v>1</v>
      </c>
      <c r="C9" s="389" t="s">
        <v>28</v>
      </c>
      <c r="D9" s="389"/>
      <c r="E9" s="389"/>
    </row>
    <row r="10" spans="1:6" ht="30.6" customHeight="1">
      <c r="A10" s="389"/>
      <c r="B10" s="389"/>
      <c r="C10" s="210" t="s">
        <v>29</v>
      </c>
      <c r="D10" s="210" t="s">
        <v>31</v>
      </c>
      <c r="E10" s="210" t="s">
        <v>916</v>
      </c>
    </row>
    <row r="11" spans="1:6" ht="15.6">
      <c r="A11" s="142">
        <v>1</v>
      </c>
      <c r="B11" s="142">
        <v>2</v>
      </c>
      <c r="C11" s="142">
        <v>3</v>
      </c>
      <c r="D11" s="142">
        <v>4</v>
      </c>
      <c r="E11" s="142">
        <v>5</v>
      </c>
    </row>
    <row r="12" spans="1:6" ht="15.6">
      <c r="A12" s="17" t="s">
        <v>3</v>
      </c>
      <c r="B12" s="6" t="s">
        <v>24</v>
      </c>
      <c r="C12" s="18">
        <v>26751</v>
      </c>
      <c r="D12" s="18">
        <v>37452</v>
      </c>
      <c r="E12" s="18">
        <f>D12</f>
        <v>37452</v>
      </c>
      <c r="F12" s="14"/>
    </row>
    <row r="13" spans="1:6" ht="15.6">
      <c r="A13" s="17" t="s">
        <v>5</v>
      </c>
      <c r="B13" s="6" t="s">
        <v>6</v>
      </c>
      <c r="C13" s="18">
        <v>150692</v>
      </c>
      <c r="D13" s="18">
        <v>210970</v>
      </c>
      <c r="E13" s="18">
        <f t="shared" ref="E13:E22" si="0">D13</f>
        <v>210970</v>
      </c>
      <c r="F13" s="14"/>
    </row>
    <row r="14" spans="1:6" ht="15.6">
      <c r="A14" s="17" t="s">
        <v>7</v>
      </c>
      <c r="B14" s="6" t="s">
        <v>8</v>
      </c>
      <c r="C14" s="18">
        <v>80426</v>
      </c>
      <c r="D14" s="18">
        <v>112597</v>
      </c>
      <c r="E14" s="18">
        <f t="shared" si="0"/>
        <v>112597</v>
      </c>
      <c r="F14" s="14"/>
    </row>
    <row r="15" spans="1:6" ht="15.6">
      <c r="A15" s="17" t="s">
        <v>9</v>
      </c>
      <c r="B15" s="6" t="s">
        <v>12</v>
      </c>
      <c r="C15" s="18">
        <v>52756</v>
      </c>
      <c r="D15" s="18">
        <v>73859</v>
      </c>
      <c r="E15" s="18">
        <f t="shared" si="0"/>
        <v>73859</v>
      </c>
      <c r="F15" s="14"/>
    </row>
    <row r="16" spans="1:6" ht="15.6">
      <c r="A16" s="17" t="s">
        <v>11</v>
      </c>
      <c r="B16" s="6" t="s">
        <v>20</v>
      </c>
      <c r="C16" s="18">
        <v>40529</v>
      </c>
      <c r="D16" s="18">
        <v>56740</v>
      </c>
      <c r="E16" s="18">
        <f t="shared" si="0"/>
        <v>56740</v>
      </c>
      <c r="F16" s="14"/>
    </row>
    <row r="17" spans="1:6" ht="15.6">
      <c r="A17" s="17" t="s">
        <v>13</v>
      </c>
      <c r="B17" s="6" t="s">
        <v>16</v>
      </c>
      <c r="C17" s="18">
        <v>69290</v>
      </c>
      <c r="D17" s="18">
        <v>97006</v>
      </c>
      <c r="E17" s="18">
        <f t="shared" si="0"/>
        <v>97006</v>
      </c>
      <c r="F17" s="14"/>
    </row>
    <row r="18" spans="1:6" ht="15.6">
      <c r="A18" s="17" t="s">
        <v>15</v>
      </c>
      <c r="B18" s="6" t="s">
        <v>18</v>
      </c>
      <c r="C18" s="18">
        <v>26234</v>
      </c>
      <c r="D18" s="18">
        <v>36728</v>
      </c>
      <c r="E18" s="18">
        <f t="shared" si="0"/>
        <v>36728</v>
      </c>
      <c r="F18" s="14"/>
    </row>
    <row r="19" spans="1:6" ht="15.6">
      <c r="A19" s="17" t="s">
        <v>17</v>
      </c>
      <c r="B19" s="6" t="s">
        <v>4</v>
      </c>
      <c r="C19" s="18">
        <v>126754</v>
      </c>
      <c r="D19" s="18">
        <v>177456</v>
      </c>
      <c r="E19" s="18">
        <f t="shared" si="0"/>
        <v>177456</v>
      </c>
      <c r="F19" s="14"/>
    </row>
    <row r="20" spans="1:6" ht="15.6">
      <c r="A20" s="17" t="s">
        <v>19</v>
      </c>
      <c r="B20" s="6" t="s">
        <v>22</v>
      </c>
      <c r="C20" s="18">
        <v>25947</v>
      </c>
      <c r="D20" s="18">
        <v>36327</v>
      </c>
      <c r="E20" s="18">
        <f t="shared" si="0"/>
        <v>36327</v>
      </c>
      <c r="F20" s="14"/>
    </row>
    <row r="21" spans="1:6" ht="15.6">
      <c r="A21" s="17" t="s">
        <v>21</v>
      </c>
      <c r="B21" s="6" t="s">
        <v>14</v>
      </c>
      <c r="C21" s="18">
        <v>41332</v>
      </c>
      <c r="D21" s="18">
        <v>57866</v>
      </c>
      <c r="E21" s="18">
        <f t="shared" si="0"/>
        <v>57866</v>
      </c>
      <c r="F21" s="14"/>
    </row>
    <row r="22" spans="1:6" ht="15.6">
      <c r="A22" s="17" t="s">
        <v>23</v>
      </c>
      <c r="B22" s="6" t="s">
        <v>10</v>
      </c>
      <c r="C22" s="18">
        <v>271189</v>
      </c>
      <c r="D22" s="18">
        <v>379665</v>
      </c>
      <c r="E22" s="18">
        <f t="shared" si="0"/>
        <v>379665</v>
      </c>
      <c r="F22" s="14"/>
    </row>
    <row r="23" spans="1:6" ht="15.6">
      <c r="A23" s="374" t="s">
        <v>25</v>
      </c>
      <c r="B23" s="374"/>
      <c r="C23" s="15">
        <f>SUM(C12:C22)</f>
        <v>911900</v>
      </c>
      <c r="D23" s="15">
        <f>SUM(D12:D22)</f>
        <v>1276666</v>
      </c>
      <c r="E23" s="15">
        <f>SUM(E12:E22)</f>
        <v>1276666</v>
      </c>
      <c r="F23" s="14"/>
    </row>
    <row r="24" spans="1:6">
      <c r="C24" s="14"/>
      <c r="D24" s="14"/>
      <c r="E24" s="14"/>
    </row>
    <row r="25" spans="1:6" hidden="1">
      <c r="C25" s="14">
        <f>C23-[6]вед2013!I47</f>
        <v>-19375875</v>
      </c>
      <c r="D25" s="14">
        <f>D23-[6]вед2013!J47</f>
        <v>-19011109</v>
      </c>
      <c r="E25" s="14">
        <f>E23-[6]вед2013!K47</f>
        <v>-19011109</v>
      </c>
    </row>
  </sheetData>
  <mergeCells count="9">
    <mergeCell ref="A1:E1"/>
    <mergeCell ref="B2:E2"/>
    <mergeCell ref="A3:E3"/>
    <mergeCell ref="A23:B23"/>
    <mergeCell ref="C4:E4"/>
    <mergeCell ref="A7:E7"/>
    <mergeCell ref="A9:A10"/>
    <mergeCell ref="B9:B10"/>
    <mergeCell ref="C9:E9"/>
  </mergeCells>
  <printOptions horizontalCentered="1"/>
  <pageMargins left="0.56999999999999995" right="0.39370078740157483" top="0.98425196850393704" bottom="0.98425196850393704" header="0.48"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theme="6" tint="-0.499984740745262"/>
    <pageSetUpPr fitToPage="1"/>
  </sheetPr>
  <dimension ref="A1:M26"/>
  <sheetViews>
    <sheetView zoomScale="75" zoomScaleNormal="75" workbookViewId="0">
      <selection activeCell="C2" sqref="C2:K2"/>
    </sheetView>
  </sheetViews>
  <sheetFormatPr defaultRowHeight="14.4"/>
  <cols>
    <col min="1" max="1" width="7.44140625" customWidth="1"/>
    <col min="2" max="2" width="23.6640625" customWidth="1"/>
    <col min="3" max="3" width="17.109375" customWidth="1"/>
    <col min="4" max="4" width="14.88671875" customWidth="1"/>
    <col min="5" max="5" width="14.33203125" customWidth="1"/>
    <col min="6" max="6" width="17.6640625" customWidth="1"/>
    <col min="7" max="7" width="14.44140625" customWidth="1"/>
    <col min="8" max="8" width="15.33203125" customWidth="1"/>
    <col min="9" max="9" width="14.33203125" customWidth="1"/>
    <col min="10" max="10" width="13" customWidth="1"/>
    <col min="11" max="11" width="16.33203125" customWidth="1"/>
    <col min="12" max="12" width="9.5546875" customWidth="1"/>
    <col min="13" max="13" width="12.44140625" bestFit="1" customWidth="1"/>
  </cols>
  <sheetData>
    <row r="1" spans="1:12" ht="18" customHeight="1">
      <c r="A1" s="325" t="s">
        <v>948</v>
      </c>
      <c r="B1" s="325"/>
      <c r="C1" s="325"/>
      <c r="D1" s="325"/>
      <c r="E1" s="325"/>
      <c r="F1" s="325"/>
      <c r="G1" s="325"/>
      <c r="H1" s="325"/>
      <c r="I1" s="325"/>
      <c r="J1" s="325"/>
      <c r="K1" s="325"/>
    </row>
    <row r="2" spans="1:12" ht="15.6">
      <c r="A2" s="275"/>
      <c r="B2" s="276"/>
      <c r="C2" s="325" t="s">
        <v>1812</v>
      </c>
      <c r="D2" s="325"/>
      <c r="E2" s="325"/>
      <c r="F2" s="325"/>
      <c r="G2" s="325"/>
      <c r="H2" s="325"/>
      <c r="I2" s="325"/>
      <c r="J2" s="325"/>
      <c r="K2" s="325"/>
    </row>
    <row r="3" spans="1:12" ht="15.6">
      <c r="A3" s="277"/>
      <c r="B3" s="266"/>
      <c r="C3" s="326" t="s">
        <v>915</v>
      </c>
      <c r="D3" s="326"/>
      <c r="E3" s="326"/>
      <c r="F3" s="326"/>
      <c r="G3" s="326"/>
      <c r="H3" s="326"/>
      <c r="I3" s="326"/>
      <c r="J3" s="326"/>
      <c r="K3" s="326"/>
    </row>
    <row r="4" spans="1:12" ht="15.6">
      <c r="A4" s="122" t="s">
        <v>764</v>
      </c>
      <c r="B4" s="122"/>
      <c r="C4" s="327" t="s">
        <v>1810</v>
      </c>
      <c r="D4" s="327"/>
      <c r="E4" s="327"/>
      <c r="F4" s="327"/>
      <c r="G4" s="327"/>
      <c r="H4" s="327"/>
      <c r="I4" s="327"/>
      <c r="J4" s="327"/>
      <c r="K4" s="327"/>
    </row>
    <row r="5" spans="1:12" ht="15.6">
      <c r="A5" s="145"/>
      <c r="B5" s="145"/>
      <c r="C5" s="22"/>
      <c r="D5" s="22"/>
      <c r="E5" s="145"/>
      <c r="F5" s="145"/>
      <c r="G5" s="145"/>
      <c r="H5" s="145"/>
      <c r="I5" s="145"/>
      <c r="J5" s="145"/>
      <c r="K5" s="145"/>
    </row>
    <row r="6" spans="1:12" ht="37.5" customHeight="1">
      <c r="A6" s="390" t="s">
        <v>770</v>
      </c>
      <c r="B6" s="390"/>
      <c r="C6" s="390"/>
      <c r="D6" s="390"/>
      <c r="E6" s="390"/>
      <c r="F6" s="390"/>
      <c r="G6" s="390"/>
      <c r="H6" s="390"/>
      <c r="I6" s="390"/>
      <c r="J6" s="390"/>
      <c r="K6" s="390"/>
    </row>
    <row r="7" spans="1:12" ht="15.6">
      <c r="A7" s="145"/>
      <c r="B7" s="145"/>
      <c r="C7" s="145"/>
      <c r="D7" s="145"/>
      <c r="E7" s="145"/>
      <c r="F7" s="145"/>
      <c r="G7" s="145"/>
      <c r="H7" s="145"/>
      <c r="I7" s="145"/>
      <c r="J7" s="145"/>
      <c r="K7" s="145"/>
    </row>
    <row r="8" spans="1:12" ht="16.2">
      <c r="A8" s="146"/>
      <c r="B8" s="146"/>
      <c r="C8" s="146"/>
      <c r="D8" s="146"/>
      <c r="E8" s="146"/>
      <c r="F8" s="13"/>
      <c r="G8" s="13"/>
      <c r="H8" s="13"/>
      <c r="I8" s="13"/>
      <c r="J8" s="13"/>
      <c r="K8" s="140" t="s">
        <v>765</v>
      </c>
    </row>
    <row r="9" spans="1:12" ht="66" customHeight="1">
      <c r="A9" s="391" t="s">
        <v>27</v>
      </c>
      <c r="B9" s="391" t="s">
        <v>1</v>
      </c>
      <c r="C9" s="391" t="s">
        <v>769</v>
      </c>
      <c r="D9" s="391"/>
      <c r="E9" s="391"/>
      <c r="F9" s="391" t="s">
        <v>767</v>
      </c>
      <c r="G9" s="391"/>
      <c r="H9" s="391"/>
      <c r="I9" s="391" t="s">
        <v>768</v>
      </c>
      <c r="J9" s="391"/>
      <c r="K9" s="391"/>
      <c r="L9" t="s">
        <v>766</v>
      </c>
    </row>
    <row r="10" spans="1:12" ht="17.25" customHeight="1">
      <c r="A10" s="391"/>
      <c r="B10" s="391"/>
      <c r="C10" s="151">
        <v>2020</v>
      </c>
      <c r="D10" s="151">
        <v>2021</v>
      </c>
      <c r="E10" s="151">
        <v>2022</v>
      </c>
      <c r="F10" s="151">
        <v>2020</v>
      </c>
      <c r="G10" s="151">
        <v>2021</v>
      </c>
      <c r="H10" s="151">
        <v>2022</v>
      </c>
      <c r="I10" s="151">
        <v>2020</v>
      </c>
      <c r="J10" s="151">
        <v>2021</v>
      </c>
      <c r="K10" s="151">
        <v>2022</v>
      </c>
    </row>
    <row r="11" spans="1:12" ht="15" customHeight="1">
      <c r="A11" s="278">
        <v>1</v>
      </c>
      <c r="B11" s="278">
        <v>2</v>
      </c>
      <c r="C11" s="278">
        <v>3</v>
      </c>
      <c r="D11" s="278">
        <v>4</v>
      </c>
      <c r="E11" s="278">
        <v>5</v>
      </c>
      <c r="F11" s="278">
        <v>6</v>
      </c>
      <c r="G11" s="278">
        <v>7</v>
      </c>
      <c r="H11" s="278">
        <v>8</v>
      </c>
      <c r="I11" s="278">
        <v>9</v>
      </c>
      <c r="J11" s="278">
        <v>10</v>
      </c>
      <c r="K11" s="278">
        <v>11</v>
      </c>
    </row>
    <row r="12" spans="1:12" ht="15.6">
      <c r="A12" s="17" t="s">
        <v>3</v>
      </c>
      <c r="B12" s="6" t="s">
        <v>4</v>
      </c>
      <c r="C12" s="147"/>
      <c r="D12" s="147"/>
      <c r="E12" s="147"/>
      <c r="F12" s="15"/>
      <c r="G12" s="15"/>
      <c r="H12" s="15"/>
      <c r="I12" s="15"/>
      <c r="J12" s="15"/>
      <c r="K12" s="15"/>
    </row>
    <row r="13" spans="1:12" ht="15.6">
      <c r="A13" s="17" t="s">
        <v>5</v>
      </c>
      <c r="B13" s="6" t="s">
        <v>6</v>
      </c>
      <c r="C13" s="147">
        <v>4046537.6</v>
      </c>
      <c r="D13" s="147"/>
      <c r="E13" s="147"/>
      <c r="F13" s="15"/>
      <c r="G13" s="15"/>
      <c r="H13" s="15"/>
      <c r="I13" s="15"/>
      <c r="J13" s="15"/>
      <c r="K13" s="15"/>
    </row>
    <row r="14" spans="1:12" ht="15.6">
      <c r="A14" s="17" t="s">
        <v>7</v>
      </c>
      <c r="B14" s="6" t="s">
        <v>8</v>
      </c>
      <c r="C14" s="147">
        <v>2521444.4</v>
      </c>
      <c r="D14" s="147">
        <v>2574540</v>
      </c>
      <c r="E14" s="147"/>
      <c r="F14" s="15"/>
      <c r="G14" s="15"/>
      <c r="H14" s="15"/>
      <c r="I14" s="15"/>
      <c r="J14" s="15"/>
      <c r="K14" s="15"/>
    </row>
    <row r="15" spans="1:12" ht="15.6">
      <c r="A15" s="17" t="s">
        <v>9</v>
      </c>
      <c r="B15" s="6" t="s">
        <v>10</v>
      </c>
      <c r="C15" s="147">
        <v>6707218</v>
      </c>
      <c r="D15" s="147">
        <v>7268500</v>
      </c>
      <c r="E15" s="147">
        <v>7268500</v>
      </c>
      <c r="F15" s="15"/>
      <c r="G15" s="15"/>
      <c r="H15" s="15"/>
      <c r="I15" s="15"/>
      <c r="J15" s="15"/>
      <c r="K15" s="15"/>
    </row>
    <row r="16" spans="1:12" ht="15.6">
      <c r="A16" s="17" t="s">
        <v>11</v>
      </c>
      <c r="B16" s="6" t="s">
        <v>12</v>
      </c>
      <c r="C16" s="147"/>
      <c r="D16" s="147"/>
      <c r="E16" s="147"/>
      <c r="F16" s="15"/>
      <c r="G16" s="15"/>
      <c r="H16" s="15"/>
      <c r="I16" s="15"/>
      <c r="J16" s="15"/>
      <c r="K16" s="15"/>
    </row>
    <row r="17" spans="1:13" ht="15.6">
      <c r="A17" s="17" t="s">
        <v>13</v>
      </c>
      <c r="B17" s="6" t="s">
        <v>14</v>
      </c>
      <c r="C17" s="147"/>
      <c r="D17" s="147"/>
      <c r="E17" s="147"/>
      <c r="F17" s="15"/>
      <c r="G17" s="15"/>
      <c r="H17" s="15"/>
      <c r="I17" s="15"/>
      <c r="J17" s="15"/>
      <c r="K17" s="15"/>
    </row>
    <row r="18" spans="1:13" ht="15.6">
      <c r="A18" s="17" t="s">
        <v>15</v>
      </c>
      <c r="B18" s="6" t="s">
        <v>16</v>
      </c>
      <c r="C18" s="147"/>
      <c r="D18" s="147"/>
      <c r="E18" s="147">
        <v>7268500</v>
      </c>
      <c r="F18" s="15"/>
      <c r="G18" s="15"/>
      <c r="H18" s="15"/>
      <c r="I18" s="15"/>
      <c r="J18" s="15"/>
      <c r="K18" s="15"/>
    </row>
    <row r="19" spans="1:13" ht="15.6">
      <c r="A19" s="17" t="s">
        <v>17</v>
      </c>
      <c r="B19" s="6" t="s">
        <v>18</v>
      </c>
      <c r="C19" s="147"/>
      <c r="D19" s="147">
        <v>1820745</v>
      </c>
      <c r="E19" s="147"/>
      <c r="F19" s="15"/>
      <c r="G19" s="15"/>
      <c r="H19" s="15"/>
      <c r="I19" s="15"/>
      <c r="J19" s="15"/>
      <c r="K19" s="15"/>
    </row>
    <row r="20" spans="1:13" ht="15.6">
      <c r="A20" s="17" t="s">
        <v>19</v>
      </c>
      <c r="B20" s="6" t="s">
        <v>20</v>
      </c>
      <c r="C20" s="147"/>
      <c r="D20" s="147">
        <v>1923215</v>
      </c>
      <c r="E20" s="147"/>
      <c r="F20" s="15"/>
      <c r="G20" s="15"/>
      <c r="H20" s="15"/>
      <c r="I20" s="15"/>
      <c r="J20" s="15"/>
      <c r="K20" s="15"/>
    </row>
    <row r="21" spans="1:13" ht="15.6">
      <c r="A21" s="17" t="s">
        <v>21</v>
      </c>
      <c r="B21" s="6" t="s">
        <v>22</v>
      </c>
      <c r="C21" s="147"/>
      <c r="D21" s="147"/>
      <c r="E21" s="147"/>
      <c r="F21" s="15"/>
      <c r="G21" s="15"/>
      <c r="H21" s="15"/>
      <c r="I21" s="15"/>
      <c r="J21" s="15"/>
      <c r="K21" s="15"/>
    </row>
    <row r="22" spans="1:13" ht="15.6">
      <c r="A22" s="17" t="s">
        <v>23</v>
      </c>
      <c r="B22" s="6" t="s">
        <v>24</v>
      </c>
      <c r="C22" s="147"/>
      <c r="D22" s="147"/>
      <c r="E22" s="147"/>
      <c r="F22" s="15"/>
      <c r="G22" s="15"/>
      <c r="H22" s="15"/>
      <c r="I22" s="15"/>
      <c r="J22" s="15"/>
      <c r="K22" s="15"/>
    </row>
    <row r="23" spans="1:13" ht="15.6">
      <c r="A23" s="367" t="s">
        <v>25</v>
      </c>
      <c r="B23" s="367"/>
      <c r="C23" s="19">
        <f>SUM(C12:C22)</f>
        <v>13275200</v>
      </c>
      <c r="D23" s="19">
        <f t="shared" ref="D23:E23" si="0">SUM(D12:D22)</f>
        <v>13587000</v>
      </c>
      <c r="E23" s="19">
        <f t="shared" si="0"/>
        <v>14537000</v>
      </c>
      <c r="F23" s="19">
        <f>SUM(F12:F22)</f>
        <v>0</v>
      </c>
      <c r="G23" s="19">
        <f t="shared" ref="G23:J23" si="1">SUM(G12:G22)</f>
        <v>0</v>
      </c>
      <c r="H23" s="19">
        <f t="shared" si="1"/>
        <v>0</v>
      </c>
      <c r="I23" s="19">
        <f t="shared" si="1"/>
        <v>0</v>
      </c>
      <c r="J23" s="19">
        <f t="shared" si="1"/>
        <v>0</v>
      </c>
      <c r="K23" s="19">
        <f>SUM(K12:K22)</f>
        <v>0</v>
      </c>
      <c r="M23" s="148"/>
    </row>
    <row r="24" spans="1:13" ht="18">
      <c r="A24" s="149"/>
      <c r="B24" s="149"/>
      <c r="C24" s="150"/>
      <c r="D24" s="150"/>
      <c r="E24" s="150"/>
      <c r="F24" s="149"/>
      <c r="G24" s="149"/>
      <c r="H24" s="149"/>
      <c r="I24" s="149"/>
      <c r="J24" s="149"/>
      <c r="K24" s="149"/>
      <c r="M24" s="148"/>
    </row>
    <row r="25" spans="1:13" ht="18">
      <c r="A25" s="149"/>
      <c r="B25" s="149"/>
      <c r="C25" s="149"/>
      <c r="D25" s="149"/>
      <c r="E25" s="149"/>
      <c r="F25" s="150"/>
      <c r="G25" s="150"/>
      <c r="H25" s="150"/>
      <c r="I25" s="150"/>
      <c r="J25" s="150"/>
      <c r="K25" s="149"/>
    </row>
    <row r="26" spans="1:13" ht="18">
      <c r="A26" s="149"/>
      <c r="B26" s="149"/>
      <c r="C26" s="149"/>
      <c r="D26" s="149"/>
      <c r="E26" s="149"/>
      <c r="F26" s="149"/>
      <c r="G26" s="149"/>
      <c r="H26" s="149"/>
      <c r="I26" s="149"/>
      <c r="J26" s="149"/>
      <c r="K26" s="149"/>
    </row>
  </sheetData>
  <mergeCells count="11">
    <mergeCell ref="A23:B23"/>
    <mergeCell ref="A1:K1"/>
    <mergeCell ref="C2:K2"/>
    <mergeCell ref="C4:K4"/>
    <mergeCell ref="A6:K6"/>
    <mergeCell ref="A9:A10"/>
    <mergeCell ref="B9:B10"/>
    <mergeCell ref="C9:E9"/>
    <mergeCell ref="F9:H9"/>
    <mergeCell ref="I9:K9"/>
    <mergeCell ref="C3:K3"/>
  </mergeCells>
  <printOptions horizontalCentered="1"/>
  <pageMargins left="0.39370078740157483" right="0.39370078740157483" top="0.98425196850393704" bottom="0.3937007874015748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sheetPr>
    <tabColor theme="6" tint="-0.499984740745262"/>
    <pageSetUpPr fitToPage="1"/>
  </sheetPr>
  <dimension ref="A1:D160"/>
  <sheetViews>
    <sheetView view="pageBreakPreview" zoomScale="75" zoomScaleNormal="100" zoomScaleSheetLayoutView="75" workbookViewId="0">
      <selection activeCell="C17" sqref="C17"/>
    </sheetView>
  </sheetViews>
  <sheetFormatPr defaultRowHeight="15.6"/>
  <cols>
    <col min="1" max="1" width="7.33203125" style="52" customWidth="1"/>
    <col min="2" max="2" width="10.44140625" style="53" customWidth="1"/>
    <col min="3" max="3" width="24.5546875" style="54" customWidth="1"/>
    <col min="4" max="4" width="125.6640625" style="52" customWidth="1"/>
    <col min="5" max="256" width="8.88671875" style="55"/>
    <col min="257" max="257" width="7.33203125" style="55" customWidth="1"/>
    <col min="258" max="258" width="8.88671875" style="55"/>
    <col min="259" max="259" width="24.5546875" style="55" customWidth="1"/>
    <col min="260" max="260" width="125.6640625" style="55" customWidth="1"/>
    <col min="261" max="512" width="8.88671875" style="55"/>
    <col min="513" max="513" width="7.33203125" style="55" customWidth="1"/>
    <col min="514" max="514" width="8.88671875" style="55"/>
    <col min="515" max="515" width="24.5546875" style="55" customWidth="1"/>
    <col min="516" max="516" width="125.6640625" style="55" customWidth="1"/>
    <col min="517" max="768" width="8.88671875" style="55"/>
    <col min="769" max="769" width="7.33203125" style="55" customWidth="1"/>
    <col min="770" max="770" width="8.88671875" style="55"/>
    <col min="771" max="771" width="24.5546875" style="55" customWidth="1"/>
    <col min="772" max="772" width="125.6640625" style="55" customWidth="1"/>
    <col min="773" max="1024" width="8.88671875" style="55"/>
    <col min="1025" max="1025" width="7.33203125" style="55" customWidth="1"/>
    <col min="1026" max="1026" width="8.88671875" style="55"/>
    <col min="1027" max="1027" width="24.5546875" style="55" customWidth="1"/>
    <col min="1028" max="1028" width="125.6640625" style="55" customWidth="1"/>
    <col min="1029" max="1280" width="8.88671875" style="55"/>
    <col min="1281" max="1281" width="7.33203125" style="55" customWidth="1"/>
    <col min="1282" max="1282" width="8.88671875" style="55"/>
    <col min="1283" max="1283" width="24.5546875" style="55" customWidth="1"/>
    <col min="1284" max="1284" width="125.6640625" style="55" customWidth="1"/>
    <col min="1285" max="1536" width="8.88671875" style="55"/>
    <col min="1537" max="1537" width="7.33203125" style="55" customWidth="1"/>
    <col min="1538" max="1538" width="8.88671875" style="55"/>
    <col min="1539" max="1539" width="24.5546875" style="55" customWidth="1"/>
    <col min="1540" max="1540" width="125.6640625" style="55" customWidth="1"/>
    <col min="1541" max="1792" width="8.88671875" style="55"/>
    <col min="1793" max="1793" width="7.33203125" style="55" customWidth="1"/>
    <col min="1794" max="1794" width="8.88671875" style="55"/>
    <col min="1795" max="1795" width="24.5546875" style="55" customWidth="1"/>
    <col min="1796" max="1796" width="125.6640625" style="55" customWidth="1"/>
    <col min="1797" max="2048" width="8.88671875" style="55"/>
    <col min="2049" max="2049" width="7.33203125" style="55" customWidth="1"/>
    <col min="2050" max="2050" width="8.88671875" style="55"/>
    <col min="2051" max="2051" width="24.5546875" style="55" customWidth="1"/>
    <col min="2052" max="2052" width="125.6640625" style="55" customWidth="1"/>
    <col min="2053" max="2304" width="8.88671875" style="55"/>
    <col min="2305" max="2305" width="7.33203125" style="55" customWidth="1"/>
    <col min="2306" max="2306" width="8.88671875" style="55"/>
    <col min="2307" max="2307" width="24.5546875" style="55" customWidth="1"/>
    <col min="2308" max="2308" width="125.6640625" style="55" customWidth="1"/>
    <col min="2309" max="2560" width="8.88671875" style="55"/>
    <col min="2561" max="2561" width="7.33203125" style="55" customWidth="1"/>
    <col min="2562" max="2562" width="8.88671875" style="55"/>
    <col min="2563" max="2563" width="24.5546875" style="55" customWidth="1"/>
    <col min="2564" max="2564" width="125.6640625" style="55" customWidth="1"/>
    <col min="2565" max="2816" width="8.88671875" style="55"/>
    <col min="2817" max="2817" width="7.33203125" style="55" customWidth="1"/>
    <col min="2818" max="2818" width="8.88671875" style="55"/>
    <col min="2819" max="2819" width="24.5546875" style="55" customWidth="1"/>
    <col min="2820" max="2820" width="125.6640625" style="55" customWidth="1"/>
    <col min="2821" max="3072" width="8.88671875" style="55"/>
    <col min="3073" max="3073" width="7.33203125" style="55" customWidth="1"/>
    <col min="3074" max="3074" width="8.88671875" style="55"/>
    <col min="3075" max="3075" width="24.5546875" style="55" customWidth="1"/>
    <col min="3076" max="3076" width="125.6640625" style="55" customWidth="1"/>
    <col min="3077" max="3328" width="8.88671875" style="55"/>
    <col min="3329" max="3329" width="7.33203125" style="55" customWidth="1"/>
    <col min="3330" max="3330" width="8.88671875" style="55"/>
    <col min="3331" max="3331" width="24.5546875" style="55" customWidth="1"/>
    <col min="3332" max="3332" width="125.6640625" style="55" customWidth="1"/>
    <col min="3333" max="3584" width="8.88671875" style="55"/>
    <col min="3585" max="3585" width="7.33203125" style="55" customWidth="1"/>
    <col min="3586" max="3586" width="8.88671875" style="55"/>
    <col min="3587" max="3587" width="24.5546875" style="55" customWidth="1"/>
    <col min="3588" max="3588" width="125.6640625" style="55" customWidth="1"/>
    <col min="3589" max="3840" width="8.88671875" style="55"/>
    <col min="3841" max="3841" width="7.33203125" style="55" customWidth="1"/>
    <col min="3842" max="3842" width="8.88671875" style="55"/>
    <col min="3843" max="3843" width="24.5546875" style="55" customWidth="1"/>
    <col min="3844" max="3844" width="125.6640625" style="55" customWidth="1"/>
    <col min="3845" max="4096" width="8.88671875" style="55"/>
    <col min="4097" max="4097" width="7.33203125" style="55" customWidth="1"/>
    <col min="4098" max="4098" width="8.88671875" style="55"/>
    <col min="4099" max="4099" width="24.5546875" style="55" customWidth="1"/>
    <col min="4100" max="4100" width="125.6640625" style="55" customWidth="1"/>
    <col min="4101" max="4352" width="8.88671875" style="55"/>
    <col min="4353" max="4353" width="7.33203125" style="55" customWidth="1"/>
    <col min="4354" max="4354" width="8.88671875" style="55"/>
    <col min="4355" max="4355" width="24.5546875" style="55" customWidth="1"/>
    <col min="4356" max="4356" width="125.6640625" style="55" customWidth="1"/>
    <col min="4357" max="4608" width="8.88671875" style="55"/>
    <col min="4609" max="4609" width="7.33203125" style="55" customWidth="1"/>
    <col min="4610" max="4610" width="8.88671875" style="55"/>
    <col min="4611" max="4611" width="24.5546875" style="55" customWidth="1"/>
    <col min="4612" max="4612" width="125.6640625" style="55" customWidth="1"/>
    <col min="4613" max="4864" width="8.88671875" style="55"/>
    <col min="4865" max="4865" width="7.33203125" style="55" customWidth="1"/>
    <col min="4866" max="4866" width="8.88671875" style="55"/>
    <col min="4867" max="4867" width="24.5546875" style="55" customWidth="1"/>
    <col min="4868" max="4868" width="125.6640625" style="55" customWidth="1"/>
    <col min="4869" max="5120" width="8.88671875" style="55"/>
    <col min="5121" max="5121" width="7.33203125" style="55" customWidth="1"/>
    <col min="5122" max="5122" width="8.88671875" style="55"/>
    <col min="5123" max="5123" width="24.5546875" style="55" customWidth="1"/>
    <col min="5124" max="5124" width="125.6640625" style="55" customWidth="1"/>
    <col min="5125" max="5376" width="8.88671875" style="55"/>
    <col min="5377" max="5377" width="7.33203125" style="55" customWidth="1"/>
    <col min="5378" max="5378" width="8.88671875" style="55"/>
    <col min="5379" max="5379" width="24.5546875" style="55" customWidth="1"/>
    <col min="5380" max="5380" width="125.6640625" style="55" customWidth="1"/>
    <col min="5381" max="5632" width="8.88671875" style="55"/>
    <col min="5633" max="5633" width="7.33203125" style="55" customWidth="1"/>
    <col min="5634" max="5634" width="8.88671875" style="55"/>
    <col min="5635" max="5635" width="24.5546875" style="55" customWidth="1"/>
    <col min="5636" max="5636" width="125.6640625" style="55" customWidth="1"/>
    <col min="5637" max="5888" width="8.88671875" style="55"/>
    <col min="5889" max="5889" width="7.33203125" style="55" customWidth="1"/>
    <col min="5890" max="5890" width="8.88671875" style="55"/>
    <col min="5891" max="5891" width="24.5546875" style="55" customWidth="1"/>
    <col min="5892" max="5892" width="125.6640625" style="55" customWidth="1"/>
    <col min="5893" max="6144" width="8.88671875" style="55"/>
    <col min="6145" max="6145" width="7.33203125" style="55" customWidth="1"/>
    <col min="6146" max="6146" width="8.88671875" style="55"/>
    <col min="6147" max="6147" width="24.5546875" style="55" customWidth="1"/>
    <col min="6148" max="6148" width="125.6640625" style="55" customWidth="1"/>
    <col min="6149" max="6400" width="8.88671875" style="55"/>
    <col min="6401" max="6401" width="7.33203125" style="55" customWidth="1"/>
    <col min="6402" max="6402" width="8.88671875" style="55"/>
    <col min="6403" max="6403" width="24.5546875" style="55" customWidth="1"/>
    <col min="6404" max="6404" width="125.6640625" style="55" customWidth="1"/>
    <col min="6405" max="6656" width="8.88671875" style="55"/>
    <col min="6657" max="6657" width="7.33203125" style="55" customWidth="1"/>
    <col min="6658" max="6658" width="8.88671875" style="55"/>
    <col min="6659" max="6659" width="24.5546875" style="55" customWidth="1"/>
    <col min="6660" max="6660" width="125.6640625" style="55" customWidth="1"/>
    <col min="6661" max="6912" width="8.88671875" style="55"/>
    <col min="6913" max="6913" width="7.33203125" style="55" customWidth="1"/>
    <col min="6914" max="6914" width="8.88671875" style="55"/>
    <col min="6915" max="6915" width="24.5546875" style="55" customWidth="1"/>
    <col min="6916" max="6916" width="125.6640625" style="55" customWidth="1"/>
    <col min="6917" max="7168" width="8.88671875" style="55"/>
    <col min="7169" max="7169" width="7.33203125" style="55" customWidth="1"/>
    <col min="7170" max="7170" width="8.88671875" style="55"/>
    <col min="7171" max="7171" width="24.5546875" style="55" customWidth="1"/>
    <col min="7172" max="7172" width="125.6640625" style="55" customWidth="1"/>
    <col min="7173" max="7424" width="8.88671875" style="55"/>
    <col min="7425" max="7425" width="7.33203125" style="55" customWidth="1"/>
    <col min="7426" max="7426" width="8.88671875" style="55"/>
    <col min="7427" max="7427" width="24.5546875" style="55" customWidth="1"/>
    <col min="7428" max="7428" width="125.6640625" style="55" customWidth="1"/>
    <col min="7429" max="7680" width="8.88671875" style="55"/>
    <col min="7681" max="7681" width="7.33203125" style="55" customWidth="1"/>
    <col min="7682" max="7682" width="8.88671875" style="55"/>
    <col min="7683" max="7683" width="24.5546875" style="55" customWidth="1"/>
    <col min="7684" max="7684" width="125.6640625" style="55" customWidth="1"/>
    <col min="7685" max="7936" width="8.88671875" style="55"/>
    <col min="7937" max="7937" width="7.33203125" style="55" customWidth="1"/>
    <col min="7938" max="7938" width="8.88671875" style="55"/>
    <col min="7939" max="7939" width="24.5546875" style="55" customWidth="1"/>
    <col min="7940" max="7940" width="125.6640625" style="55" customWidth="1"/>
    <col min="7941" max="8192" width="8.88671875" style="55"/>
    <col min="8193" max="8193" width="7.33203125" style="55" customWidth="1"/>
    <col min="8194" max="8194" width="8.88671875" style="55"/>
    <col min="8195" max="8195" width="24.5546875" style="55" customWidth="1"/>
    <col min="8196" max="8196" width="125.6640625" style="55" customWidth="1"/>
    <col min="8197" max="8448" width="8.88671875" style="55"/>
    <col min="8449" max="8449" width="7.33203125" style="55" customWidth="1"/>
    <col min="8450" max="8450" width="8.88671875" style="55"/>
    <col min="8451" max="8451" width="24.5546875" style="55" customWidth="1"/>
    <col min="8452" max="8452" width="125.6640625" style="55" customWidth="1"/>
    <col min="8453" max="8704" width="8.88671875" style="55"/>
    <col min="8705" max="8705" width="7.33203125" style="55" customWidth="1"/>
    <col min="8706" max="8706" width="8.88671875" style="55"/>
    <col min="8707" max="8707" width="24.5546875" style="55" customWidth="1"/>
    <col min="8708" max="8708" width="125.6640625" style="55" customWidth="1"/>
    <col min="8709" max="8960" width="8.88671875" style="55"/>
    <col min="8961" max="8961" width="7.33203125" style="55" customWidth="1"/>
    <col min="8962" max="8962" width="8.88671875" style="55"/>
    <col min="8963" max="8963" width="24.5546875" style="55" customWidth="1"/>
    <col min="8964" max="8964" width="125.6640625" style="55" customWidth="1"/>
    <col min="8965" max="9216" width="8.88671875" style="55"/>
    <col min="9217" max="9217" width="7.33203125" style="55" customWidth="1"/>
    <col min="9218" max="9218" width="8.88671875" style="55"/>
    <col min="9219" max="9219" width="24.5546875" style="55" customWidth="1"/>
    <col min="9220" max="9220" width="125.6640625" style="55" customWidth="1"/>
    <col min="9221" max="9472" width="8.88671875" style="55"/>
    <col min="9473" max="9473" width="7.33203125" style="55" customWidth="1"/>
    <col min="9474" max="9474" width="8.88671875" style="55"/>
    <col min="9475" max="9475" width="24.5546875" style="55" customWidth="1"/>
    <col min="9476" max="9476" width="125.6640625" style="55" customWidth="1"/>
    <col min="9477" max="9728" width="8.88671875" style="55"/>
    <col min="9729" max="9729" width="7.33203125" style="55" customWidth="1"/>
    <col min="9730" max="9730" width="8.88671875" style="55"/>
    <col min="9731" max="9731" width="24.5546875" style="55" customWidth="1"/>
    <col min="9732" max="9732" width="125.6640625" style="55" customWidth="1"/>
    <col min="9733" max="9984" width="8.88671875" style="55"/>
    <col min="9985" max="9985" width="7.33203125" style="55" customWidth="1"/>
    <col min="9986" max="9986" width="8.88671875" style="55"/>
    <col min="9987" max="9987" width="24.5546875" style="55" customWidth="1"/>
    <col min="9988" max="9988" width="125.6640625" style="55" customWidth="1"/>
    <col min="9989" max="10240" width="8.88671875" style="55"/>
    <col min="10241" max="10241" width="7.33203125" style="55" customWidth="1"/>
    <col min="10242" max="10242" width="8.88671875" style="55"/>
    <col min="10243" max="10243" width="24.5546875" style="55" customWidth="1"/>
    <col min="10244" max="10244" width="125.6640625" style="55" customWidth="1"/>
    <col min="10245" max="10496" width="8.88671875" style="55"/>
    <col min="10497" max="10497" width="7.33203125" style="55" customWidth="1"/>
    <col min="10498" max="10498" width="8.88671875" style="55"/>
    <col min="10499" max="10499" width="24.5546875" style="55" customWidth="1"/>
    <col min="10500" max="10500" width="125.6640625" style="55" customWidth="1"/>
    <col min="10501" max="10752" width="8.88671875" style="55"/>
    <col min="10753" max="10753" width="7.33203125" style="55" customWidth="1"/>
    <col min="10754" max="10754" width="8.88671875" style="55"/>
    <col min="10755" max="10755" width="24.5546875" style="55" customWidth="1"/>
    <col min="10756" max="10756" width="125.6640625" style="55" customWidth="1"/>
    <col min="10757" max="11008" width="8.88671875" style="55"/>
    <col min="11009" max="11009" width="7.33203125" style="55" customWidth="1"/>
    <col min="11010" max="11010" width="8.88671875" style="55"/>
    <col min="11011" max="11011" width="24.5546875" style="55" customWidth="1"/>
    <col min="11012" max="11012" width="125.6640625" style="55" customWidth="1"/>
    <col min="11013" max="11264" width="8.88671875" style="55"/>
    <col min="11265" max="11265" width="7.33203125" style="55" customWidth="1"/>
    <col min="11266" max="11266" width="8.88671875" style="55"/>
    <col min="11267" max="11267" width="24.5546875" style="55" customWidth="1"/>
    <col min="11268" max="11268" width="125.6640625" style="55" customWidth="1"/>
    <col min="11269" max="11520" width="8.88671875" style="55"/>
    <col min="11521" max="11521" width="7.33203125" style="55" customWidth="1"/>
    <col min="11522" max="11522" width="8.88671875" style="55"/>
    <col min="11523" max="11523" width="24.5546875" style="55" customWidth="1"/>
    <col min="11524" max="11524" width="125.6640625" style="55" customWidth="1"/>
    <col min="11525" max="11776" width="8.88671875" style="55"/>
    <col min="11777" max="11777" width="7.33203125" style="55" customWidth="1"/>
    <col min="11778" max="11778" width="8.88671875" style="55"/>
    <col min="11779" max="11779" width="24.5546875" style="55" customWidth="1"/>
    <col min="11780" max="11780" width="125.6640625" style="55" customWidth="1"/>
    <col min="11781" max="12032" width="8.88671875" style="55"/>
    <col min="12033" max="12033" width="7.33203125" style="55" customWidth="1"/>
    <col min="12034" max="12034" width="8.88671875" style="55"/>
    <col min="12035" max="12035" width="24.5546875" style="55" customWidth="1"/>
    <col min="12036" max="12036" width="125.6640625" style="55" customWidth="1"/>
    <col min="12037" max="12288" width="8.88671875" style="55"/>
    <col min="12289" max="12289" width="7.33203125" style="55" customWidth="1"/>
    <col min="12290" max="12290" width="8.88671875" style="55"/>
    <col min="12291" max="12291" width="24.5546875" style="55" customWidth="1"/>
    <col min="12292" max="12292" width="125.6640625" style="55" customWidth="1"/>
    <col min="12293" max="12544" width="8.88671875" style="55"/>
    <col min="12545" max="12545" width="7.33203125" style="55" customWidth="1"/>
    <col min="12546" max="12546" width="8.88671875" style="55"/>
    <col min="12547" max="12547" width="24.5546875" style="55" customWidth="1"/>
    <col min="12548" max="12548" width="125.6640625" style="55" customWidth="1"/>
    <col min="12549" max="12800" width="8.88671875" style="55"/>
    <col min="12801" max="12801" width="7.33203125" style="55" customWidth="1"/>
    <col min="12802" max="12802" width="8.88671875" style="55"/>
    <col min="12803" max="12803" width="24.5546875" style="55" customWidth="1"/>
    <col min="12804" max="12804" width="125.6640625" style="55" customWidth="1"/>
    <col min="12805" max="13056" width="8.88671875" style="55"/>
    <col min="13057" max="13057" width="7.33203125" style="55" customWidth="1"/>
    <col min="13058" max="13058" width="8.88671875" style="55"/>
    <col min="13059" max="13059" width="24.5546875" style="55" customWidth="1"/>
    <col min="13060" max="13060" width="125.6640625" style="55" customWidth="1"/>
    <col min="13061" max="13312" width="8.88671875" style="55"/>
    <col min="13313" max="13313" width="7.33203125" style="55" customWidth="1"/>
    <col min="13314" max="13314" width="8.88671875" style="55"/>
    <col min="13315" max="13315" width="24.5546875" style="55" customWidth="1"/>
    <col min="13316" max="13316" width="125.6640625" style="55" customWidth="1"/>
    <col min="13317" max="13568" width="8.88671875" style="55"/>
    <col min="13569" max="13569" width="7.33203125" style="55" customWidth="1"/>
    <col min="13570" max="13570" width="8.88671875" style="55"/>
    <col min="13571" max="13571" width="24.5546875" style="55" customWidth="1"/>
    <col min="13572" max="13572" width="125.6640625" style="55" customWidth="1"/>
    <col min="13573" max="13824" width="8.88671875" style="55"/>
    <col min="13825" max="13825" width="7.33203125" style="55" customWidth="1"/>
    <col min="13826" max="13826" width="8.88671875" style="55"/>
    <col min="13827" max="13827" width="24.5546875" style="55" customWidth="1"/>
    <col min="13828" max="13828" width="125.6640625" style="55" customWidth="1"/>
    <col min="13829" max="14080" width="8.88671875" style="55"/>
    <col min="14081" max="14081" width="7.33203125" style="55" customWidth="1"/>
    <col min="14082" max="14082" width="8.88671875" style="55"/>
    <col min="14083" max="14083" width="24.5546875" style="55" customWidth="1"/>
    <col min="14084" max="14084" width="125.6640625" style="55" customWidth="1"/>
    <col min="14085" max="14336" width="8.88671875" style="55"/>
    <col min="14337" max="14337" width="7.33203125" style="55" customWidth="1"/>
    <col min="14338" max="14338" width="8.88671875" style="55"/>
    <col min="14339" max="14339" width="24.5546875" style="55" customWidth="1"/>
    <col min="14340" max="14340" width="125.6640625" style="55" customWidth="1"/>
    <col min="14341" max="14592" width="8.88671875" style="55"/>
    <col min="14593" max="14593" width="7.33203125" style="55" customWidth="1"/>
    <col min="14594" max="14594" width="8.88671875" style="55"/>
    <col min="14595" max="14595" width="24.5546875" style="55" customWidth="1"/>
    <col min="14596" max="14596" width="125.6640625" style="55" customWidth="1"/>
    <col min="14597" max="14848" width="8.88671875" style="55"/>
    <col min="14849" max="14849" width="7.33203125" style="55" customWidth="1"/>
    <col min="14850" max="14850" width="8.88671875" style="55"/>
    <col min="14851" max="14851" width="24.5546875" style="55" customWidth="1"/>
    <col min="14852" max="14852" width="125.6640625" style="55" customWidth="1"/>
    <col min="14853" max="15104" width="8.88671875" style="55"/>
    <col min="15105" max="15105" width="7.33203125" style="55" customWidth="1"/>
    <col min="15106" max="15106" width="8.88671875" style="55"/>
    <col min="15107" max="15107" width="24.5546875" style="55" customWidth="1"/>
    <col min="15108" max="15108" width="125.6640625" style="55" customWidth="1"/>
    <col min="15109" max="15360" width="8.88671875" style="55"/>
    <col min="15361" max="15361" width="7.33203125" style="55" customWidth="1"/>
    <col min="15362" max="15362" width="8.88671875" style="55"/>
    <col min="15363" max="15363" width="24.5546875" style="55" customWidth="1"/>
    <col min="15364" max="15364" width="125.6640625" style="55" customWidth="1"/>
    <col min="15365" max="15616" width="8.88671875" style="55"/>
    <col min="15617" max="15617" width="7.33203125" style="55" customWidth="1"/>
    <col min="15618" max="15618" width="8.88671875" style="55"/>
    <col min="15619" max="15619" width="24.5546875" style="55" customWidth="1"/>
    <col min="15620" max="15620" width="125.6640625" style="55" customWidth="1"/>
    <col min="15621" max="15872" width="8.88671875" style="55"/>
    <col min="15873" max="15873" width="7.33203125" style="55" customWidth="1"/>
    <col min="15874" max="15874" width="8.88671875" style="55"/>
    <col min="15875" max="15875" width="24.5546875" style="55" customWidth="1"/>
    <col min="15876" max="15876" width="125.6640625" style="55" customWidth="1"/>
    <col min="15877" max="16128" width="8.88671875" style="55"/>
    <col min="16129" max="16129" width="7.33203125" style="55" customWidth="1"/>
    <col min="16130" max="16130" width="8.88671875" style="55"/>
    <col min="16131" max="16131" width="24.5546875" style="55" customWidth="1"/>
    <col min="16132" max="16132" width="125.6640625" style="55" customWidth="1"/>
    <col min="16133" max="16384" width="8.88671875" style="55"/>
  </cols>
  <sheetData>
    <row r="1" spans="1:4">
      <c r="D1" s="185" t="s">
        <v>86</v>
      </c>
    </row>
    <row r="2" spans="1:4" ht="19.5" customHeight="1">
      <c r="A2" s="330"/>
      <c r="B2" s="330"/>
      <c r="D2" s="321" t="s">
        <v>1812</v>
      </c>
    </row>
    <row r="3" spans="1:4">
      <c r="B3" s="56"/>
      <c r="C3" s="57"/>
      <c r="D3" s="185" t="s">
        <v>989</v>
      </c>
    </row>
    <row r="4" spans="1:4" ht="17.25" customHeight="1">
      <c r="B4" s="56"/>
      <c r="C4" s="57"/>
      <c r="D4" s="185" t="s">
        <v>1811</v>
      </c>
    </row>
    <row r="5" spans="1:4" ht="16.5" customHeight="1">
      <c r="B5" s="56"/>
      <c r="C5" s="57"/>
      <c r="D5" s="185"/>
    </row>
    <row r="6" spans="1:4" ht="15.75" customHeight="1">
      <c r="A6" s="331" t="s">
        <v>87</v>
      </c>
      <c r="B6" s="331"/>
      <c r="C6" s="331"/>
      <c r="D6" s="331"/>
    </row>
    <row r="7" spans="1:4">
      <c r="C7" s="58"/>
    </row>
    <row r="8" spans="1:4" ht="69.75" customHeight="1">
      <c r="A8" s="59" t="s">
        <v>35</v>
      </c>
      <c r="B8" s="59" t="s">
        <v>88</v>
      </c>
      <c r="C8" s="60" t="s">
        <v>89</v>
      </c>
      <c r="D8" s="186" t="s">
        <v>90</v>
      </c>
    </row>
    <row r="9" spans="1:4" s="63" customFormat="1">
      <c r="A9" s="61">
        <v>1</v>
      </c>
      <c r="B9" s="62" t="s">
        <v>38</v>
      </c>
      <c r="C9" s="60" t="s">
        <v>39</v>
      </c>
      <c r="D9" s="60" t="s">
        <v>91</v>
      </c>
    </row>
    <row r="10" spans="1:4" ht="19.5" customHeight="1">
      <c r="A10" s="64">
        <v>1</v>
      </c>
      <c r="B10" s="65" t="s">
        <v>92</v>
      </c>
      <c r="C10" s="329" t="s">
        <v>93</v>
      </c>
      <c r="D10" s="329"/>
    </row>
    <row r="11" spans="1:4" ht="49.5" customHeight="1">
      <c r="A11" s="64">
        <v>2</v>
      </c>
      <c r="B11" s="65" t="s">
        <v>92</v>
      </c>
      <c r="C11" s="66" t="s">
        <v>94</v>
      </c>
      <c r="D11" s="67" t="s">
        <v>95</v>
      </c>
    </row>
    <row r="12" spans="1:4" ht="18.75" customHeight="1">
      <c r="A12" s="64">
        <v>3</v>
      </c>
      <c r="B12" s="65" t="s">
        <v>92</v>
      </c>
      <c r="C12" s="66" t="s">
        <v>96</v>
      </c>
      <c r="D12" s="68" t="s">
        <v>889</v>
      </c>
    </row>
    <row r="13" spans="1:4" ht="18" customHeight="1">
      <c r="A13" s="64">
        <v>4</v>
      </c>
      <c r="B13" s="65" t="s">
        <v>92</v>
      </c>
      <c r="C13" s="66" t="s">
        <v>98</v>
      </c>
      <c r="D13" s="68" t="s">
        <v>890</v>
      </c>
    </row>
    <row r="14" spans="1:4">
      <c r="A14" s="64">
        <v>5</v>
      </c>
      <c r="B14" s="65" t="s">
        <v>92</v>
      </c>
      <c r="C14" s="66" t="s">
        <v>99</v>
      </c>
      <c r="D14" s="68" t="s">
        <v>891</v>
      </c>
    </row>
    <row r="15" spans="1:4" ht="35.25" customHeight="1">
      <c r="A15" s="64">
        <v>6</v>
      </c>
      <c r="B15" s="65" t="s">
        <v>92</v>
      </c>
      <c r="C15" s="66" t="s">
        <v>992</v>
      </c>
      <c r="D15" s="69" t="s">
        <v>977</v>
      </c>
    </row>
    <row r="16" spans="1:4" ht="35.25" customHeight="1">
      <c r="A16" s="64">
        <v>7</v>
      </c>
      <c r="B16" s="65" t="s">
        <v>92</v>
      </c>
      <c r="C16" s="66" t="s">
        <v>993</v>
      </c>
      <c r="D16" s="69" t="s">
        <v>994</v>
      </c>
    </row>
    <row r="17" spans="1:4" ht="35.25" customHeight="1">
      <c r="A17" s="64">
        <v>8</v>
      </c>
      <c r="B17" s="65" t="s">
        <v>92</v>
      </c>
      <c r="C17" s="66" t="s">
        <v>990</v>
      </c>
      <c r="D17" s="69" t="s">
        <v>991</v>
      </c>
    </row>
    <row r="18" spans="1:4" ht="35.25" customHeight="1">
      <c r="A18" s="64">
        <v>9</v>
      </c>
      <c r="B18" s="65" t="s">
        <v>92</v>
      </c>
      <c r="C18" s="66" t="s">
        <v>995</v>
      </c>
      <c r="D18" s="69" t="s">
        <v>996</v>
      </c>
    </row>
    <row r="19" spans="1:4" ht="34.5" customHeight="1">
      <c r="A19" s="64">
        <v>10</v>
      </c>
      <c r="B19" s="65" t="s">
        <v>92</v>
      </c>
      <c r="C19" s="66" t="s">
        <v>997</v>
      </c>
      <c r="D19" s="69" t="s">
        <v>998</v>
      </c>
    </row>
    <row r="20" spans="1:4" ht="19.5" customHeight="1">
      <c r="A20" s="64">
        <v>11</v>
      </c>
      <c r="B20" s="65" t="s">
        <v>92</v>
      </c>
      <c r="C20" s="66" t="s">
        <v>100</v>
      </c>
      <c r="D20" s="69" t="s">
        <v>101</v>
      </c>
    </row>
    <row r="21" spans="1:4" ht="17.25" customHeight="1">
      <c r="A21" s="64">
        <v>12</v>
      </c>
      <c r="B21" s="65" t="s">
        <v>92</v>
      </c>
      <c r="C21" s="66" t="s">
        <v>102</v>
      </c>
      <c r="D21" s="69" t="s">
        <v>103</v>
      </c>
    </row>
    <row r="22" spans="1:4" ht="67.5" customHeight="1">
      <c r="A22" s="64">
        <v>13</v>
      </c>
      <c r="B22" s="65" t="s">
        <v>92</v>
      </c>
      <c r="C22" s="64" t="s">
        <v>999</v>
      </c>
      <c r="D22" s="69" t="s">
        <v>978</v>
      </c>
    </row>
    <row r="23" spans="1:4" ht="50.25" customHeight="1">
      <c r="A23" s="64">
        <v>14</v>
      </c>
      <c r="B23" s="65" t="s">
        <v>92</v>
      </c>
      <c r="C23" s="64" t="s">
        <v>795</v>
      </c>
      <c r="D23" s="69" t="s">
        <v>104</v>
      </c>
    </row>
    <row r="24" spans="1:4" ht="50.25" customHeight="1">
      <c r="A24" s="64">
        <v>15</v>
      </c>
      <c r="B24" s="65" t="s">
        <v>92</v>
      </c>
      <c r="C24" s="64" t="s">
        <v>796</v>
      </c>
      <c r="D24" s="70" t="s">
        <v>1000</v>
      </c>
    </row>
    <row r="25" spans="1:4" ht="66.75" customHeight="1">
      <c r="A25" s="64">
        <v>16</v>
      </c>
      <c r="B25" s="65" t="s">
        <v>92</v>
      </c>
      <c r="C25" s="64" t="s">
        <v>797</v>
      </c>
      <c r="D25" s="69" t="s">
        <v>106</v>
      </c>
    </row>
    <row r="26" spans="1:4" ht="52.5" customHeight="1">
      <c r="A26" s="64">
        <v>17</v>
      </c>
      <c r="B26" s="65" t="s">
        <v>92</v>
      </c>
      <c r="C26" s="64" t="s">
        <v>798</v>
      </c>
      <c r="D26" s="71" t="s">
        <v>981</v>
      </c>
    </row>
    <row r="27" spans="1:4" ht="69" customHeight="1">
      <c r="A27" s="64">
        <v>18</v>
      </c>
      <c r="B27" s="65" t="s">
        <v>92</v>
      </c>
      <c r="C27" s="64" t="s">
        <v>799</v>
      </c>
      <c r="D27" s="67" t="s">
        <v>982</v>
      </c>
    </row>
    <row r="28" spans="1:4" ht="53.25" customHeight="1">
      <c r="A28" s="64">
        <v>19</v>
      </c>
      <c r="B28" s="65" t="s">
        <v>105</v>
      </c>
      <c r="C28" s="64" t="s">
        <v>800</v>
      </c>
      <c r="D28" s="69" t="s">
        <v>1001</v>
      </c>
    </row>
    <row r="29" spans="1:4" ht="96.75" customHeight="1">
      <c r="A29" s="64">
        <v>20</v>
      </c>
      <c r="B29" s="65" t="s">
        <v>92</v>
      </c>
      <c r="C29" s="64" t="s">
        <v>801</v>
      </c>
      <c r="D29" s="70" t="s">
        <v>892</v>
      </c>
    </row>
    <row r="30" spans="1:4" ht="70.5" customHeight="1">
      <c r="A30" s="64">
        <v>21</v>
      </c>
      <c r="B30" s="65" t="s">
        <v>92</v>
      </c>
      <c r="C30" s="64" t="s">
        <v>802</v>
      </c>
      <c r="D30" s="69" t="s">
        <v>1002</v>
      </c>
    </row>
    <row r="31" spans="1:4" ht="69" customHeight="1">
      <c r="A31" s="64">
        <v>22</v>
      </c>
      <c r="B31" s="65" t="s">
        <v>92</v>
      </c>
      <c r="C31" s="64" t="s">
        <v>803</v>
      </c>
      <c r="D31" s="69" t="s">
        <v>869</v>
      </c>
    </row>
    <row r="32" spans="1:4" ht="70.5" customHeight="1">
      <c r="A32" s="64">
        <v>23</v>
      </c>
      <c r="B32" s="65" t="s">
        <v>92</v>
      </c>
      <c r="C32" s="64" t="s">
        <v>804</v>
      </c>
      <c r="D32" s="69" t="s">
        <v>871</v>
      </c>
    </row>
    <row r="33" spans="1:4" ht="53.25" customHeight="1">
      <c r="A33" s="64">
        <v>24</v>
      </c>
      <c r="B33" s="65" t="s">
        <v>92</v>
      </c>
      <c r="C33" s="64" t="s">
        <v>805</v>
      </c>
      <c r="D33" s="70" t="s">
        <v>893</v>
      </c>
    </row>
    <row r="34" spans="1:4" ht="54" customHeight="1">
      <c r="A34" s="64">
        <v>25</v>
      </c>
      <c r="B34" s="65" t="s">
        <v>92</v>
      </c>
      <c r="C34" s="64" t="s">
        <v>806</v>
      </c>
      <c r="D34" s="69" t="s">
        <v>107</v>
      </c>
    </row>
    <row r="35" spans="1:4" ht="51.75" customHeight="1">
      <c r="A35" s="64">
        <v>26</v>
      </c>
      <c r="B35" s="65" t="s">
        <v>92</v>
      </c>
      <c r="C35" s="64" t="s">
        <v>807</v>
      </c>
      <c r="D35" s="71" t="s">
        <v>808</v>
      </c>
    </row>
    <row r="36" spans="1:4" ht="84" customHeight="1">
      <c r="A36" s="64">
        <v>27</v>
      </c>
      <c r="B36" s="65" t="s">
        <v>92</v>
      </c>
      <c r="C36" s="64" t="s">
        <v>894</v>
      </c>
      <c r="D36" s="70" t="s">
        <v>895</v>
      </c>
    </row>
    <row r="37" spans="1:4" ht="64.5" customHeight="1">
      <c r="A37" s="64">
        <v>28</v>
      </c>
      <c r="B37" s="65" t="s">
        <v>92</v>
      </c>
      <c r="C37" s="64" t="s">
        <v>809</v>
      </c>
      <c r="D37" s="70" t="s">
        <v>108</v>
      </c>
    </row>
    <row r="38" spans="1:4" ht="67.5" customHeight="1">
      <c r="A38" s="64">
        <v>29</v>
      </c>
      <c r="B38" s="65" t="s">
        <v>92</v>
      </c>
      <c r="C38" s="64" t="s">
        <v>810</v>
      </c>
      <c r="D38" s="70" t="s">
        <v>1003</v>
      </c>
    </row>
    <row r="39" spans="1:4" ht="57" customHeight="1">
      <c r="A39" s="64">
        <v>30</v>
      </c>
      <c r="B39" s="65" t="s">
        <v>92</v>
      </c>
      <c r="C39" s="64" t="s">
        <v>811</v>
      </c>
      <c r="D39" s="69" t="s">
        <v>907</v>
      </c>
    </row>
    <row r="40" spans="1:4" ht="52.5" customHeight="1">
      <c r="A40" s="64">
        <v>31</v>
      </c>
      <c r="B40" s="65" t="s">
        <v>92</v>
      </c>
      <c r="C40" s="64" t="s">
        <v>812</v>
      </c>
      <c r="D40" s="69" t="s">
        <v>279</v>
      </c>
    </row>
    <row r="41" spans="1:4" ht="51" customHeight="1">
      <c r="A41" s="64">
        <v>32</v>
      </c>
      <c r="B41" s="65" t="s">
        <v>92</v>
      </c>
      <c r="C41" s="64" t="s">
        <v>1004</v>
      </c>
      <c r="D41" s="70" t="s">
        <v>1005</v>
      </c>
    </row>
    <row r="42" spans="1:4" ht="69.75" customHeight="1">
      <c r="A42" s="64">
        <v>33</v>
      </c>
      <c r="B42" s="65" t="s">
        <v>92</v>
      </c>
      <c r="C42" s="64" t="s">
        <v>896</v>
      </c>
      <c r="D42" s="70" t="s">
        <v>897</v>
      </c>
    </row>
    <row r="43" spans="1:4" ht="54" customHeight="1">
      <c r="A43" s="64">
        <v>34</v>
      </c>
      <c r="B43" s="65" t="s">
        <v>92</v>
      </c>
      <c r="C43" s="64" t="s">
        <v>898</v>
      </c>
      <c r="D43" s="71" t="s">
        <v>884</v>
      </c>
    </row>
    <row r="44" spans="1:4" ht="51" customHeight="1">
      <c r="A44" s="64">
        <v>35</v>
      </c>
      <c r="B44" s="65" t="s">
        <v>92</v>
      </c>
      <c r="C44" s="64" t="s">
        <v>813</v>
      </c>
      <c r="D44" s="70" t="s">
        <v>109</v>
      </c>
    </row>
    <row r="45" spans="1:4" ht="33.75" customHeight="1">
      <c r="A45" s="64">
        <v>36</v>
      </c>
      <c r="B45" s="65" t="s">
        <v>92</v>
      </c>
      <c r="C45" s="64" t="s">
        <v>814</v>
      </c>
      <c r="D45" s="69" t="s">
        <v>873</v>
      </c>
    </row>
    <row r="46" spans="1:4" ht="54" customHeight="1">
      <c r="A46" s="64">
        <v>37</v>
      </c>
      <c r="B46" s="65" t="s">
        <v>92</v>
      </c>
      <c r="C46" s="64" t="s">
        <v>815</v>
      </c>
      <c r="D46" s="69" t="s">
        <v>874</v>
      </c>
    </row>
    <row r="47" spans="1:4" ht="52.5" customHeight="1">
      <c r="A47" s="64">
        <v>38</v>
      </c>
      <c r="B47" s="65" t="s">
        <v>92</v>
      </c>
      <c r="C47" s="64" t="s">
        <v>816</v>
      </c>
      <c r="D47" s="69" t="s">
        <v>875</v>
      </c>
    </row>
    <row r="48" spans="1:4" ht="57" customHeight="1">
      <c r="A48" s="64">
        <v>39</v>
      </c>
      <c r="B48" s="65" t="s">
        <v>92</v>
      </c>
      <c r="C48" s="64" t="s">
        <v>817</v>
      </c>
      <c r="D48" s="69" t="s">
        <v>110</v>
      </c>
    </row>
    <row r="49" spans="1:4" ht="71.25" customHeight="1">
      <c r="A49" s="64">
        <v>40</v>
      </c>
      <c r="B49" s="65" t="s">
        <v>92</v>
      </c>
      <c r="C49" s="64" t="s">
        <v>818</v>
      </c>
      <c r="D49" s="187" t="s">
        <v>282</v>
      </c>
    </row>
    <row r="50" spans="1:4" ht="70.5" customHeight="1">
      <c r="A50" s="64">
        <v>41</v>
      </c>
      <c r="B50" s="65" t="s">
        <v>92</v>
      </c>
      <c r="C50" s="64" t="s">
        <v>819</v>
      </c>
      <c r="D50" s="70" t="s">
        <v>983</v>
      </c>
    </row>
    <row r="51" spans="1:4" ht="123" customHeight="1">
      <c r="A51" s="64">
        <v>42</v>
      </c>
      <c r="B51" s="65" t="s">
        <v>92</v>
      </c>
      <c r="C51" s="64" t="s">
        <v>820</v>
      </c>
      <c r="D51" s="70" t="s">
        <v>899</v>
      </c>
    </row>
    <row r="52" spans="1:4" s="153" customFormat="1" ht="85.5" customHeight="1">
      <c r="A52" s="64">
        <v>43</v>
      </c>
      <c r="B52" s="65" t="s">
        <v>92</v>
      </c>
      <c r="C52" s="64" t="s">
        <v>1006</v>
      </c>
      <c r="D52" s="71" t="s">
        <v>1007</v>
      </c>
    </row>
    <row r="53" spans="1:4" ht="48.75" customHeight="1">
      <c r="A53" s="64">
        <v>44</v>
      </c>
      <c r="B53" s="65" t="s">
        <v>92</v>
      </c>
      <c r="C53" s="64" t="s">
        <v>821</v>
      </c>
      <c r="D53" s="187" t="s">
        <v>1008</v>
      </c>
    </row>
    <row r="54" spans="1:4" ht="84.75" customHeight="1">
      <c r="A54" s="64">
        <v>45</v>
      </c>
      <c r="B54" s="65" t="s">
        <v>92</v>
      </c>
      <c r="C54" s="64" t="s">
        <v>822</v>
      </c>
      <c r="D54" s="70" t="s">
        <v>1009</v>
      </c>
    </row>
    <row r="55" spans="1:4" ht="68.25" customHeight="1">
      <c r="A55" s="64">
        <v>46</v>
      </c>
      <c r="B55" s="65" t="s">
        <v>92</v>
      </c>
      <c r="C55" s="64" t="s">
        <v>823</v>
      </c>
      <c r="D55" s="71" t="s">
        <v>111</v>
      </c>
    </row>
    <row r="56" spans="1:4" ht="68.25" customHeight="1">
      <c r="A56" s="64">
        <v>47</v>
      </c>
      <c r="B56" s="65" t="s">
        <v>92</v>
      </c>
      <c r="C56" s="64" t="s">
        <v>824</v>
      </c>
      <c r="D56" s="187" t="s">
        <v>1010</v>
      </c>
    </row>
    <row r="57" spans="1:4" ht="66.75" customHeight="1">
      <c r="A57" s="64">
        <v>48</v>
      </c>
      <c r="B57" s="65" t="s">
        <v>92</v>
      </c>
      <c r="C57" s="64" t="s">
        <v>1011</v>
      </c>
      <c r="D57" s="71" t="s">
        <v>985</v>
      </c>
    </row>
    <row r="58" spans="1:4" ht="84" customHeight="1">
      <c r="A58" s="64">
        <v>49</v>
      </c>
      <c r="B58" s="65" t="s">
        <v>92</v>
      </c>
      <c r="C58" s="64" t="s">
        <v>825</v>
      </c>
      <c r="D58" s="71" t="s">
        <v>986</v>
      </c>
    </row>
    <row r="59" spans="1:4" ht="135.75" customHeight="1">
      <c r="A59" s="64">
        <v>50</v>
      </c>
      <c r="B59" s="65" t="s">
        <v>92</v>
      </c>
      <c r="C59" s="64" t="s">
        <v>826</v>
      </c>
      <c r="D59" s="70" t="s">
        <v>900</v>
      </c>
    </row>
    <row r="60" spans="1:4" ht="134.25" customHeight="1">
      <c r="A60" s="64">
        <v>51</v>
      </c>
      <c r="B60" s="65" t="s">
        <v>92</v>
      </c>
      <c r="C60" s="64" t="s">
        <v>827</v>
      </c>
      <c r="D60" s="70" t="s">
        <v>901</v>
      </c>
    </row>
    <row r="61" spans="1:4" ht="66.75" customHeight="1">
      <c r="A61" s="64">
        <v>52</v>
      </c>
      <c r="B61" s="65" t="s">
        <v>92</v>
      </c>
      <c r="C61" s="64" t="s">
        <v>828</v>
      </c>
      <c r="D61" s="69" t="s">
        <v>987</v>
      </c>
    </row>
    <row r="62" spans="1:4" ht="51.75" customHeight="1">
      <c r="A62" s="64">
        <v>53</v>
      </c>
      <c r="B62" s="65" t="s">
        <v>92</v>
      </c>
      <c r="C62" s="64" t="s">
        <v>829</v>
      </c>
      <c r="D62" s="69" t="s">
        <v>290</v>
      </c>
    </row>
    <row r="63" spans="1:4" ht="83.25" customHeight="1">
      <c r="A63" s="64">
        <v>54</v>
      </c>
      <c r="B63" s="65" t="s">
        <v>92</v>
      </c>
      <c r="C63" s="64" t="s">
        <v>830</v>
      </c>
      <c r="D63" s="69" t="s">
        <v>292</v>
      </c>
    </row>
    <row r="64" spans="1:4" ht="84.75" customHeight="1">
      <c r="A64" s="64">
        <v>55</v>
      </c>
      <c r="B64" s="65" t="s">
        <v>92</v>
      </c>
      <c r="C64" s="64" t="s">
        <v>831</v>
      </c>
      <c r="D64" s="69" t="s">
        <v>294</v>
      </c>
    </row>
    <row r="65" spans="1:4" ht="69.75" customHeight="1">
      <c r="A65" s="64">
        <v>56</v>
      </c>
      <c r="B65" s="65" t="s">
        <v>92</v>
      </c>
      <c r="C65" s="64" t="s">
        <v>832</v>
      </c>
      <c r="D65" s="72" t="s">
        <v>296</v>
      </c>
    </row>
    <row r="66" spans="1:4" ht="69.75" customHeight="1">
      <c r="A66" s="64">
        <v>57</v>
      </c>
      <c r="B66" s="65" t="s">
        <v>92</v>
      </c>
      <c r="C66" s="64" t="s">
        <v>833</v>
      </c>
      <c r="D66" s="72" t="s">
        <v>298</v>
      </c>
    </row>
    <row r="67" spans="1:4" ht="100.5" customHeight="1">
      <c r="A67" s="64">
        <v>58</v>
      </c>
      <c r="B67" s="65" t="s">
        <v>92</v>
      </c>
      <c r="C67" s="64" t="s">
        <v>834</v>
      </c>
      <c r="D67" s="70" t="s">
        <v>902</v>
      </c>
    </row>
    <row r="68" spans="1:4" ht="136.5" customHeight="1">
      <c r="A68" s="64">
        <v>59</v>
      </c>
      <c r="B68" s="65" t="s">
        <v>92</v>
      </c>
      <c r="C68" s="64" t="s">
        <v>835</v>
      </c>
      <c r="D68" s="70" t="s">
        <v>903</v>
      </c>
    </row>
    <row r="69" spans="1:4" ht="83.25" customHeight="1">
      <c r="A69" s="64">
        <v>60</v>
      </c>
      <c r="B69" s="65" t="s">
        <v>92</v>
      </c>
      <c r="C69" s="64" t="s">
        <v>836</v>
      </c>
      <c r="D69" s="70" t="s">
        <v>302</v>
      </c>
    </row>
    <row r="70" spans="1:4" ht="86.25" customHeight="1">
      <c r="A70" s="64">
        <v>61</v>
      </c>
      <c r="B70" s="65" t="s">
        <v>92</v>
      </c>
      <c r="C70" s="64" t="s">
        <v>837</v>
      </c>
      <c r="D70" s="73" t="s">
        <v>988</v>
      </c>
    </row>
    <row r="71" spans="1:4" ht="83.25" customHeight="1">
      <c r="A71" s="64">
        <v>62</v>
      </c>
      <c r="B71" s="65" t="s">
        <v>92</v>
      </c>
      <c r="C71" s="64" t="s">
        <v>838</v>
      </c>
      <c r="D71" s="71" t="s">
        <v>839</v>
      </c>
    </row>
    <row r="72" spans="1:4" ht="136.5" customHeight="1">
      <c r="A72" s="64">
        <v>63</v>
      </c>
      <c r="B72" s="65" t="s">
        <v>92</v>
      </c>
      <c r="C72" s="64" t="s">
        <v>840</v>
      </c>
      <c r="D72" s="70" t="s">
        <v>904</v>
      </c>
    </row>
    <row r="73" spans="1:4" ht="84.75" customHeight="1">
      <c r="A73" s="64">
        <v>64</v>
      </c>
      <c r="B73" s="65" t="s">
        <v>92</v>
      </c>
      <c r="C73" s="64" t="s">
        <v>841</v>
      </c>
      <c r="D73" s="74" t="s">
        <v>306</v>
      </c>
    </row>
    <row r="74" spans="1:4" ht="66.75" customHeight="1">
      <c r="A74" s="64">
        <v>65</v>
      </c>
      <c r="B74" s="65" t="s">
        <v>92</v>
      </c>
      <c r="C74" s="64" t="s">
        <v>842</v>
      </c>
      <c r="D74" s="74" t="s">
        <v>308</v>
      </c>
    </row>
    <row r="75" spans="1:4" ht="50.25" customHeight="1">
      <c r="A75" s="64">
        <v>66</v>
      </c>
      <c r="B75" s="65" t="s">
        <v>92</v>
      </c>
      <c r="C75" s="64" t="s">
        <v>843</v>
      </c>
      <c r="D75" s="74" t="s">
        <v>113</v>
      </c>
    </row>
    <row r="76" spans="1:4" ht="68.25" customHeight="1">
      <c r="A76" s="64">
        <v>67</v>
      </c>
      <c r="B76" s="65" t="s">
        <v>92</v>
      </c>
      <c r="C76" s="64" t="s">
        <v>844</v>
      </c>
      <c r="D76" s="70" t="s">
        <v>312</v>
      </c>
    </row>
    <row r="77" spans="1:4" ht="36.75" customHeight="1">
      <c r="A77" s="64">
        <v>68</v>
      </c>
      <c r="B77" s="65" t="s">
        <v>92</v>
      </c>
      <c r="C77" s="64" t="s">
        <v>845</v>
      </c>
      <c r="D77" s="75" t="s">
        <v>114</v>
      </c>
    </row>
    <row r="78" spans="1:4" ht="36" customHeight="1">
      <c r="A78" s="64">
        <v>69</v>
      </c>
      <c r="B78" s="65" t="s">
        <v>92</v>
      </c>
      <c r="C78" s="64" t="s">
        <v>846</v>
      </c>
      <c r="D78" s="70" t="s">
        <v>879</v>
      </c>
    </row>
    <row r="79" spans="1:4" ht="33.75" customHeight="1">
      <c r="A79" s="64">
        <v>70</v>
      </c>
      <c r="B79" s="65" t="s">
        <v>92</v>
      </c>
      <c r="C79" s="66" t="s">
        <v>847</v>
      </c>
      <c r="D79" s="74" t="s">
        <v>115</v>
      </c>
    </row>
    <row r="80" spans="1:4" ht="50.25" customHeight="1">
      <c r="A80" s="64">
        <v>71</v>
      </c>
      <c r="B80" s="65" t="s">
        <v>92</v>
      </c>
      <c r="C80" s="66" t="s">
        <v>848</v>
      </c>
      <c r="D80" s="70" t="s">
        <v>1012</v>
      </c>
    </row>
    <row r="81" spans="1:4" ht="52.5" customHeight="1">
      <c r="A81" s="64">
        <v>72</v>
      </c>
      <c r="B81" s="65" t="s">
        <v>92</v>
      </c>
      <c r="C81" s="64" t="s">
        <v>849</v>
      </c>
      <c r="D81" s="69" t="s">
        <v>116</v>
      </c>
    </row>
    <row r="82" spans="1:4" ht="22.5" customHeight="1">
      <c r="A82" s="64">
        <v>73</v>
      </c>
      <c r="B82" s="65" t="s">
        <v>92</v>
      </c>
      <c r="C82" s="64" t="s">
        <v>851</v>
      </c>
      <c r="D82" s="69" t="s">
        <v>118</v>
      </c>
    </row>
    <row r="83" spans="1:4" ht="33" customHeight="1">
      <c r="A83" s="64">
        <v>74</v>
      </c>
      <c r="B83" s="65" t="s">
        <v>92</v>
      </c>
      <c r="C83" s="64" t="s">
        <v>850</v>
      </c>
      <c r="D83" s="69" t="s">
        <v>117</v>
      </c>
    </row>
    <row r="84" spans="1:4" ht="38.25" customHeight="1">
      <c r="A84" s="64">
        <v>75</v>
      </c>
      <c r="B84" s="65" t="s">
        <v>92</v>
      </c>
      <c r="C84" s="64" t="s">
        <v>852</v>
      </c>
      <c r="D84" s="69" t="s">
        <v>119</v>
      </c>
    </row>
    <row r="85" spans="1:4" ht="15" customHeight="1">
      <c r="A85" s="64">
        <v>76</v>
      </c>
      <c r="B85" s="66" t="s">
        <v>120</v>
      </c>
      <c r="C85" s="329" t="s">
        <v>121</v>
      </c>
      <c r="D85" s="329"/>
    </row>
    <row r="86" spans="1:4" ht="48" customHeight="1">
      <c r="A86" s="64">
        <v>77</v>
      </c>
      <c r="B86" s="66" t="s">
        <v>120</v>
      </c>
      <c r="C86" s="66" t="s">
        <v>94</v>
      </c>
      <c r="D86" s="69" t="s">
        <v>122</v>
      </c>
    </row>
    <row r="87" spans="1:4" ht="51" customHeight="1">
      <c r="A87" s="64">
        <v>78</v>
      </c>
      <c r="B87" s="66" t="s">
        <v>120</v>
      </c>
      <c r="C87" s="66" t="s">
        <v>123</v>
      </c>
      <c r="D87" s="69" t="s">
        <v>124</v>
      </c>
    </row>
    <row r="88" spans="1:4" ht="20.25" customHeight="1">
      <c r="A88" s="64">
        <v>79</v>
      </c>
      <c r="B88" s="66" t="s">
        <v>120</v>
      </c>
      <c r="C88" s="66" t="s">
        <v>125</v>
      </c>
      <c r="D88" s="69" t="s">
        <v>126</v>
      </c>
    </row>
    <row r="89" spans="1:4" ht="51.75" customHeight="1">
      <c r="A89" s="64">
        <v>80</v>
      </c>
      <c r="B89" s="66" t="s">
        <v>120</v>
      </c>
      <c r="C89" s="66" t="s">
        <v>127</v>
      </c>
      <c r="D89" s="69" t="s">
        <v>128</v>
      </c>
    </row>
    <row r="90" spans="1:4">
      <c r="A90" s="64">
        <v>81</v>
      </c>
      <c r="B90" s="66" t="s">
        <v>120</v>
      </c>
      <c r="C90" s="66" t="s">
        <v>96</v>
      </c>
      <c r="D90" s="68" t="s">
        <v>889</v>
      </c>
    </row>
    <row r="91" spans="1:4">
      <c r="A91" s="64">
        <v>82</v>
      </c>
      <c r="B91" s="66" t="s">
        <v>120</v>
      </c>
      <c r="C91" s="66" t="s">
        <v>98</v>
      </c>
      <c r="D91" s="68" t="s">
        <v>890</v>
      </c>
    </row>
    <row r="92" spans="1:4">
      <c r="A92" s="64">
        <v>83</v>
      </c>
      <c r="B92" s="66" t="s">
        <v>120</v>
      </c>
      <c r="C92" s="66" t="s">
        <v>99</v>
      </c>
      <c r="D92" s="68" t="s">
        <v>891</v>
      </c>
    </row>
    <row r="93" spans="1:4" ht="50.25" customHeight="1">
      <c r="A93" s="64">
        <v>84</v>
      </c>
      <c r="B93" s="66" t="s">
        <v>120</v>
      </c>
      <c r="C93" s="66" t="s">
        <v>129</v>
      </c>
      <c r="D93" s="69" t="s">
        <v>130</v>
      </c>
    </row>
    <row r="94" spans="1:4" ht="35.25" customHeight="1">
      <c r="A94" s="64">
        <v>85</v>
      </c>
      <c r="B94" s="66" t="s">
        <v>120</v>
      </c>
      <c r="C94" s="66" t="s">
        <v>131</v>
      </c>
      <c r="D94" s="69" t="s">
        <v>132</v>
      </c>
    </row>
    <row r="95" spans="1:4" ht="31.2">
      <c r="A95" s="64">
        <v>86</v>
      </c>
      <c r="B95" s="66" t="s">
        <v>120</v>
      </c>
      <c r="C95" s="66" t="s">
        <v>133</v>
      </c>
      <c r="D95" s="69" t="s">
        <v>134</v>
      </c>
    </row>
    <row r="96" spans="1:4" ht="46.5" customHeight="1">
      <c r="A96" s="64">
        <v>87</v>
      </c>
      <c r="B96" s="66" t="s">
        <v>120</v>
      </c>
      <c r="C96" s="66" t="s">
        <v>853</v>
      </c>
      <c r="D96" s="69" t="s">
        <v>854</v>
      </c>
    </row>
    <row r="97" spans="1:4" ht="46.5" customHeight="1">
      <c r="A97" s="64">
        <v>88</v>
      </c>
      <c r="B97" s="66" t="s">
        <v>120</v>
      </c>
      <c r="C97" s="66" t="s">
        <v>992</v>
      </c>
      <c r="D97" s="69" t="s">
        <v>977</v>
      </c>
    </row>
    <row r="98" spans="1:4" ht="34.5" customHeight="1">
      <c r="A98" s="64">
        <v>89</v>
      </c>
      <c r="B98" s="66" t="s">
        <v>120</v>
      </c>
      <c r="C98" s="66" t="s">
        <v>993</v>
      </c>
      <c r="D98" s="69" t="s">
        <v>994</v>
      </c>
    </row>
    <row r="99" spans="1:4" ht="46.5" customHeight="1">
      <c r="A99" s="64">
        <v>90</v>
      </c>
      <c r="B99" s="66" t="s">
        <v>120</v>
      </c>
      <c r="C99" s="66" t="s">
        <v>995</v>
      </c>
      <c r="D99" s="69" t="s">
        <v>996</v>
      </c>
    </row>
    <row r="100" spans="1:4" ht="46.8">
      <c r="A100" s="64">
        <v>91</v>
      </c>
      <c r="B100" s="66" t="s">
        <v>120</v>
      </c>
      <c r="C100" s="66" t="s">
        <v>997</v>
      </c>
      <c r="D100" s="69" t="s">
        <v>998</v>
      </c>
    </row>
    <row r="101" spans="1:4">
      <c r="A101" s="64">
        <v>92</v>
      </c>
      <c r="B101" s="66" t="s">
        <v>120</v>
      </c>
      <c r="C101" s="66" t="s">
        <v>100</v>
      </c>
      <c r="D101" s="69" t="s">
        <v>135</v>
      </c>
    </row>
    <row r="102" spans="1:4">
      <c r="A102" s="64">
        <v>93</v>
      </c>
      <c r="B102" s="66" t="s">
        <v>120</v>
      </c>
      <c r="C102" s="66" t="s">
        <v>102</v>
      </c>
      <c r="D102" s="69" t="s">
        <v>103</v>
      </c>
    </row>
    <row r="103" spans="1:4">
      <c r="A103" s="64">
        <v>94</v>
      </c>
      <c r="B103" s="66" t="s">
        <v>136</v>
      </c>
      <c r="C103" s="329" t="s">
        <v>137</v>
      </c>
      <c r="D103" s="329"/>
    </row>
    <row r="104" spans="1:4">
      <c r="A104" s="64">
        <v>95</v>
      </c>
      <c r="B104" s="66" t="s">
        <v>136</v>
      </c>
      <c r="C104" s="66" t="s">
        <v>96</v>
      </c>
      <c r="D104" s="68" t="s">
        <v>889</v>
      </c>
    </row>
    <row r="105" spans="1:4">
      <c r="A105" s="64">
        <v>96</v>
      </c>
      <c r="B105" s="66" t="s">
        <v>136</v>
      </c>
      <c r="C105" s="66" t="s">
        <v>98</v>
      </c>
      <c r="D105" s="68" t="s">
        <v>890</v>
      </c>
    </row>
    <row r="106" spans="1:4">
      <c r="A106" s="64">
        <v>97</v>
      </c>
      <c r="B106" s="66" t="s">
        <v>136</v>
      </c>
      <c r="C106" s="66" t="s">
        <v>99</v>
      </c>
      <c r="D106" s="68" t="s">
        <v>891</v>
      </c>
    </row>
    <row r="107" spans="1:4">
      <c r="A107" s="64">
        <v>98</v>
      </c>
      <c r="B107" s="66" t="s">
        <v>136</v>
      </c>
      <c r="C107" s="66" t="s">
        <v>100</v>
      </c>
      <c r="D107" s="308" t="s">
        <v>135</v>
      </c>
    </row>
    <row r="108" spans="1:4" ht="21.75" customHeight="1">
      <c r="A108" s="64">
        <v>99</v>
      </c>
      <c r="B108" s="66" t="s">
        <v>136</v>
      </c>
      <c r="C108" s="66" t="s">
        <v>102</v>
      </c>
      <c r="D108" s="308" t="s">
        <v>138</v>
      </c>
    </row>
    <row r="109" spans="1:4">
      <c r="A109" s="64">
        <v>100</v>
      </c>
      <c r="B109" s="66" t="s">
        <v>140</v>
      </c>
      <c r="C109" s="329" t="s">
        <v>141</v>
      </c>
      <c r="D109" s="329"/>
    </row>
    <row r="110" spans="1:4">
      <c r="A110" s="64">
        <v>101</v>
      </c>
      <c r="B110" s="66" t="s">
        <v>140</v>
      </c>
      <c r="C110" s="76" t="s">
        <v>142</v>
      </c>
      <c r="D110" s="308" t="s">
        <v>143</v>
      </c>
    </row>
    <row r="111" spans="1:4">
      <c r="A111" s="64">
        <v>102</v>
      </c>
      <c r="B111" s="66" t="s">
        <v>140</v>
      </c>
      <c r="C111" s="66" t="s">
        <v>98</v>
      </c>
      <c r="D111" s="68" t="s">
        <v>890</v>
      </c>
    </row>
    <row r="112" spans="1:4">
      <c r="A112" s="64">
        <v>103</v>
      </c>
      <c r="B112" s="66" t="s">
        <v>140</v>
      </c>
      <c r="C112" s="66" t="s">
        <v>99</v>
      </c>
      <c r="D112" s="68" t="s">
        <v>906</v>
      </c>
    </row>
    <row r="113" spans="1:4" ht="36" customHeight="1">
      <c r="A113" s="64">
        <v>104</v>
      </c>
      <c r="B113" s="66" t="s">
        <v>140</v>
      </c>
      <c r="C113" s="66" t="s">
        <v>992</v>
      </c>
      <c r="D113" s="69" t="s">
        <v>977</v>
      </c>
    </row>
    <row r="114" spans="1:4" ht="36" customHeight="1">
      <c r="A114" s="64">
        <v>105</v>
      </c>
      <c r="B114" s="66" t="s">
        <v>140</v>
      </c>
      <c r="C114" s="66" t="s">
        <v>993</v>
      </c>
      <c r="D114" s="69" t="s">
        <v>994</v>
      </c>
    </row>
    <row r="115" spans="1:4" ht="36" customHeight="1">
      <c r="A115" s="64">
        <v>106</v>
      </c>
      <c r="B115" s="66" t="s">
        <v>140</v>
      </c>
      <c r="C115" s="66" t="s">
        <v>990</v>
      </c>
      <c r="D115" s="69" t="s">
        <v>991</v>
      </c>
    </row>
    <row r="116" spans="1:4" ht="36" customHeight="1">
      <c r="A116" s="64">
        <v>107</v>
      </c>
      <c r="B116" s="66" t="s">
        <v>140</v>
      </c>
      <c r="C116" s="66" t="s">
        <v>995</v>
      </c>
      <c r="D116" s="69" t="s">
        <v>996</v>
      </c>
    </row>
    <row r="117" spans="1:4" ht="36" customHeight="1">
      <c r="A117" s="64">
        <v>108</v>
      </c>
      <c r="B117" s="66" t="s">
        <v>140</v>
      </c>
      <c r="C117" s="66" t="s">
        <v>997</v>
      </c>
      <c r="D117" s="69" t="s">
        <v>998</v>
      </c>
    </row>
    <row r="118" spans="1:4">
      <c r="A118" s="64">
        <v>109</v>
      </c>
      <c r="B118" s="66" t="s">
        <v>140</v>
      </c>
      <c r="C118" s="66" t="s">
        <v>100</v>
      </c>
      <c r="D118" s="69" t="s">
        <v>135</v>
      </c>
    </row>
    <row r="119" spans="1:4">
      <c r="A119" s="64">
        <v>110</v>
      </c>
      <c r="B119" s="66" t="s">
        <v>140</v>
      </c>
      <c r="C119" s="66" t="s">
        <v>102</v>
      </c>
      <c r="D119" s="69" t="s">
        <v>103</v>
      </c>
    </row>
    <row r="120" spans="1:4">
      <c r="A120" s="64">
        <v>111</v>
      </c>
      <c r="B120" s="66" t="s">
        <v>146</v>
      </c>
      <c r="C120" s="329" t="s">
        <v>147</v>
      </c>
      <c r="D120" s="329"/>
    </row>
    <row r="121" spans="1:4">
      <c r="A121" s="64">
        <v>112</v>
      </c>
      <c r="B121" s="66" t="s">
        <v>146</v>
      </c>
      <c r="C121" s="66" t="s">
        <v>96</v>
      </c>
      <c r="D121" s="68" t="s">
        <v>889</v>
      </c>
    </row>
    <row r="122" spans="1:4">
      <c r="A122" s="64">
        <v>113</v>
      </c>
      <c r="B122" s="66" t="s">
        <v>146</v>
      </c>
      <c r="C122" s="66" t="s">
        <v>98</v>
      </c>
      <c r="D122" s="68" t="s">
        <v>890</v>
      </c>
    </row>
    <row r="123" spans="1:4">
      <c r="A123" s="64">
        <v>114</v>
      </c>
      <c r="B123" s="66" t="s">
        <v>146</v>
      </c>
      <c r="C123" s="66" t="s">
        <v>99</v>
      </c>
      <c r="D123" s="68" t="s">
        <v>891</v>
      </c>
    </row>
    <row r="124" spans="1:4" ht="32.25" customHeight="1">
      <c r="A124" s="64">
        <v>115</v>
      </c>
      <c r="B124" s="66" t="s">
        <v>146</v>
      </c>
      <c r="C124" s="66" t="s">
        <v>990</v>
      </c>
      <c r="D124" s="69" t="s">
        <v>991</v>
      </c>
    </row>
    <row r="125" spans="1:4">
      <c r="A125" s="64">
        <v>116</v>
      </c>
      <c r="B125" s="66" t="s">
        <v>146</v>
      </c>
      <c r="C125" s="66" t="s">
        <v>100</v>
      </c>
      <c r="D125" s="308" t="s">
        <v>135</v>
      </c>
    </row>
    <row r="126" spans="1:4">
      <c r="A126" s="64">
        <v>117</v>
      </c>
      <c r="B126" s="66" t="s">
        <v>146</v>
      </c>
      <c r="C126" s="66" t="s">
        <v>102</v>
      </c>
      <c r="D126" s="308" t="s">
        <v>103</v>
      </c>
    </row>
    <row r="127" spans="1:4">
      <c r="A127" s="64">
        <v>118</v>
      </c>
      <c r="B127" s="66" t="s">
        <v>148</v>
      </c>
      <c r="C127" s="329" t="s">
        <v>149</v>
      </c>
      <c r="D127" s="329"/>
    </row>
    <row r="128" spans="1:4" s="153" customFormat="1" ht="31.2">
      <c r="A128" s="64">
        <v>119</v>
      </c>
      <c r="B128" s="66" t="s">
        <v>148</v>
      </c>
      <c r="C128" s="66" t="s">
        <v>150</v>
      </c>
      <c r="D128" s="308" t="s">
        <v>151</v>
      </c>
    </row>
    <row r="129" spans="1:4" s="153" customFormat="1">
      <c r="A129" s="64">
        <v>120</v>
      </c>
      <c r="B129" s="66" t="s">
        <v>148</v>
      </c>
      <c r="C129" s="66" t="s">
        <v>152</v>
      </c>
      <c r="D129" s="308" t="s">
        <v>153</v>
      </c>
    </row>
    <row r="130" spans="1:4" ht="17.25" customHeight="1">
      <c r="A130" s="64">
        <v>121</v>
      </c>
      <c r="B130" s="66" t="s">
        <v>148</v>
      </c>
      <c r="C130" s="66" t="s">
        <v>154</v>
      </c>
      <c r="D130" s="77" t="s">
        <v>155</v>
      </c>
    </row>
    <row r="131" spans="1:4" s="153" customFormat="1">
      <c r="A131" s="64">
        <v>122</v>
      </c>
      <c r="B131" s="66" t="s">
        <v>148</v>
      </c>
      <c r="C131" s="66" t="s">
        <v>96</v>
      </c>
      <c r="D131" s="68" t="s">
        <v>889</v>
      </c>
    </row>
    <row r="132" spans="1:4" s="153" customFormat="1">
      <c r="A132" s="64">
        <v>123</v>
      </c>
      <c r="B132" s="66" t="s">
        <v>148</v>
      </c>
      <c r="C132" s="66" t="s">
        <v>98</v>
      </c>
      <c r="D132" s="68" t="s">
        <v>890</v>
      </c>
    </row>
    <row r="133" spans="1:4" s="153" customFormat="1">
      <c r="A133" s="64">
        <v>124</v>
      </c>
      <c r="B133" s="66" t="s">
        <v>148</v>
      </c>
      <c r="C133" s="66" t="s">
        <v>99</v>
      </c>
      <c r="D133" s="68" t="s">
        <v>891</v>
      </c>
    </row>
    <row r="134" spans="1:4" s="153" customFormat="1">
      <c r="A134" s="64">
        <v>125</v>
      </c>
      <c r="B134" s="66" t="s">
        <v>148</v>
      </c>
      <c r="C134" s="66" t="s">
        <v>1013</v>
      </c>
      <c r="D134" s="68" t="s">
        <v>97</v>
      </c>
    </row>
    <row r="135" spans="1:4">
      <c r="A135" s="64">
        <v>126</v>
      </c>
      <c r="B135" s="65" t="s">
        <v>148</v>
      </c>
      <c r="C135" s="65" t="s">
        <v>139</v>
      </c>
      <c r="D135" s="69" t="s">
        <v>97</v>
      </c>
    </row>
    <row r="136" spans="1:4" ht="34.5" customHeight="1">
      <c r="A136" s="64">
        <v>127</v>
      </c>
      <c r="B136" s="66" t="s">
        <v>148</v>
      </c>
      <c r="C136" s="66" t="s">
        <v>992</v>
      </c>
      <c r="D136" s="69" t="s">
        <v>977</v>
      </c>
    </row>
    <row r="137" spans="1:4" ht="34.5" customHeight="1">
      <c r="A137" s="64">
        <v>128</v>
      </c>
      <c r="B137" s="66" t="s">
        <v>148</v>
      </c>
      <c r="C137" s="66" t="s">
        <v>993</v>
      </c>
      <c r="D137" s="69" t="s">
        <v>994</v>
      </c>
    </row>
    <row r="138" spans="1:4" ht="34.5" customHeight="1">
      <c r="A138" s="64">
        <v>129</v>
      </c>
      <c r="B138" s="66" t="s">
        <v>148</v>
      </c>
      <c r="C138" s="66" t="s">
        <v>990</v>
      </c>
      <c r="D138" s="69" t="s">
        <v>991</v>
      </c>
    </row>
    <row r="139" spans="1:4" ht="34.5" customHeight="1">
      <c r="A139" s="64">
        <v>130</v>
      </c>
      <c r="B139" s="66" t="s">
        <v>148</v>
      </c>
      <c r="C139" s="66" t="s">
        <v>995</v>
      </c>
      <c r="D139" s="69" t="s">
        <v>996</v>
      </c>
    </row>
    <row r="140" spans="1:4" ht="46.8">
      <c r="A140" s="64">
        <v>131</v>
      </c>
      <c r="B140" s="66" t="s">
        <v>148</v>
      </c>
      <c r="C140" s="66" t="s">
        <v>997</v>
      </c>
      <c r="D140" s="69" t="s">
        <v>998</v>
      </c>
    </row>
    <row r="141" spans="1:4">
      <c r="A141" s="64">
        <v>132</v>
      </c>
      <c r="B141" s="66" t="s">
        <v>148</v>
      </c>
      <c r="C141" s="66" t="s">
        <v>100</v>
      </c>
      <c r="D141" s="69" t="s">
        <v>135</v>
      </c>
    </row>
    <row r="142" spans="1:4">
      <c r="A142" s="64">
        <v>133</v>
      </c>
      <c r="B142" s="66" t="s">
        <v>148</v>
      </c>
      <c r="C142" s="66" t="s">
        <v>102</v>
      </c>
      <c r="D142" s="69" t="s">
        <v>103</v>
      </c>
    </row>
    <row r="143" spans="1:4" ht="18.75" customHeight="1">
      <c r="A143" s="64">
        <v>134</v>
      </c>
      <c r="B143" s="66" t="s">
        <v>148</v>
      </c>
      <c r="C143" s="66" t="s">
        <v>855</v>
      </c>
      <c r="D143" s="69" t="s">
        <v>156</v>
      </c>
    </row>
    <row r="144" spans="1:4">
      <c r="A144" s="64">
        <v>135</v>
      </c>
      <c r="B144" s="66" t="s">
        <v>148</v>
      </c>
      <c r="C144" s="188" t="s">
        <v>856</v>
      </c>
      <c r="D144" s="189" t="s">
        <v>157</v>
      </c>
    </row>
    <row r="145" spans="1:4">
      <c r="A145" s="64">
        <v>136</v>
      </c>
      <c r="B145" s="66" t="s">
        <v>148</v>
      </c>
      <c r="C145" s="188" t="s">
        <v>857</v>
      </c>
      <c r="D145" s="190" t="s">
        <v>158</v>
      </c>
    </row>
    <row r="146" spans="1:4">
      <c r="A146" s="64">
        <v>137</v>
      </c>
      <c r="B146" s="65" t="s">
        <v>148</v>
      </c>
      <c r="C146" s="65" t="s">
        <v>851</v>
      </c>
      <c r="D146" s="69" t="s">
        <v>118</v>
      </c>
    </row>
    <row r="147" spans="1:4">
      <c r="A147" s="64">
        <v>138</v>
      </c>
      <c r="B147" s="65" t="s">
        <v>148</v>
      </c>
      <c r="C147" s="65" t="s">
        <v>858</v>
      </c>
      <c r="D147" s="69" t="s">
        <v>145</v>
      </c>
    </row>
    <row r="158" spans="1:4" ht="15">
      <c r="A158" s="55"/>
      <c r="B158" s="55"/>
      <c r="C158" s="55"/>
      <c r="D158" s="55"/>
    </row>
    <row r="159" spans="1:4" ht="15">
      <c r="A159" s="55"/>
      <c r="B159" s="55"/>
      <c r="C159" s="55"/>
      <c r="D159" s="55"/>
    </row>
    <row r="160" spans="1:4" ht="15">
      <c r="A160" s="55"/>
      <c r="B160" s="55"/>
      <c r="C160" s="55"/>
      <c r="D160" s="55"/>
    </row>
  </sheetData>
  <mergeCells count="8">
    <mergeCell ref="C120:D120"/>
    <mergeCell ref="C127:D127"/>
    <mergeCell ref="A2:B2"/>
    <mergeCell ref="A6:D6"/>
    <mergeCell ref="C10:D10"/>
    <mergeCell ref="C85:D85"/>
    <mergeCell ref="C103:D103"/>
    <mergeCell ref="C109:D109"/>
  </mergeCells>
  <pageMargins left="0.78740157480314965" right="0.39370078740157483" top="0.39370078740157483" bottom="0.39370078740157483" header="0.31496062992125984" footer="0.31496062992125984"/>
  <pageSetup paperSize="9" scale="53" fitToHeight="0" orientation="portrait" r:id="rId1"/>
</worksheet>
</file>

<file path=xl/worksheets/sheet3.xml><?xml version="1.0" encoding="utf-8"?>
<worksheet xmlns="http://schemas.openxmlformats.org/spreadsheetml/2006/main" xmlns:r="http://schemas.openxmlformats.org/officeDocument/2006/relationships">
  <sheetPr>
    <tabColor theme="6" tint="-0.499984740745262"/>
    <pageSetUpPr fitToPage="1"/>
  </sheetPr>
  <dimension ref="A1:F35"/>
  <sheetViews>
    <sheetView view="pageBreakPreview" zoomScale="75" zoomScaleNormal="75" workbookViewId="0">
      <selection activeCell="B4" sqref="B4:C4"/>
    </sheetView>
  </sheetViews>
  <sheetFormatPr defaultColWidth="9.109375" defaultRowHeight="13.2"/>
  <cols>
    <col min="1" max="1" width="5.88671875" style="21" customWidth="1"/>
    <col min="2" max="2" width="33.109375" style="21" customWidth="1"/>
    <col min="3" max="3" width="80.88671875" style="21" customWidth="1"/>
    <col min="4" max="16384" width="9.109375" style="23"/>
  </cols>
  <sheetData>
    <row r="1" spans="1:6" ht="15.6">
      <c r="A1" s="22"/>
      <c r="B1" s="22"/>
      <c r="C1" s="218" t="s">
        <v>944</v>
      </c>
    </row>
    <row r="2" spans="1:6" ht="15.6">
      <c r="A2" s="220"/>
      <c r="B2" s="325" t="s">
        <v>1812</v>
      </c>
      <c r="C2" s="325"/>
      <c r="D2" s="4"/>
      <c r="E2" s="4"/>
      <c r="F2" s="4"/>
    </row>
    <row r="3" spans="1:6" ht="15.6" customHeight="1">
      <c r="A3" s="221"/>
      <c r="B3" s="326" t="s">
        <v>915</v>
      </c>
      <c r="C3" s="326"/>
      <c r="D3" s="177"/>
      <c r="E3" s="177"/>
      <c r="F3" s="177"/>
    </row>
    <row r="4" spans="1:6" ht="15.6">
      <c r="A4" s="2"/>
      <c r="B4" s="327" t="s">
        <v>1810</v>
      </c>
      <c r="C4" s="327"/>
      <c r="D4" s="122"/>
      <c r="E4" s="122"/>
      <c r="F4" s="122"/>
    </row>
    <row r="5" spans="1:6" ht="15.6">
      <c r="A5" s="260"/>
      <c r="B5" s="22"/>
      <c r="C5" s="22"/>
    </row>
    <row r="6" spans="1:6" ht="35.4" customHeight="1">
      <c r="A6" s="332" t="s">
        <v>1018</v>
      </c>
      <c r="B6" s="332"/>
      <c r="C6" s="332"/>
    </row>
    <row r="7" spans="1:6" ht="15.6">
      <c r="A7" s="261"/>
      <c r="B7" s="262"/>
      <c r="C7" s="262"/>
    </row>
    <row r="8" spans="1:6" ht="46.8">
      <c r="A8" s="300" t="s">
        <v>35</v>
      </c>
      <c r="B8" s="254" t="s">
        <v>36</v>
      </c>
      <c r="C8" s="254" t="s">
        <v>37</v>
      </c>
    </row>
    <row r="9" spans="1:6" ht="15.6">
      <c r="A9" s="301">
        <v>1</v>
      </c>
      <c r="B9" s="302" t="s">
        <v>38</v>
      </c>
      <c r="C9" s="302" t="s">
        <v>39</v>
      </c>
    </row>
    <row r="10" spans="1:6" s="253" customFormat="1" ht="25.5" customHeight="1">
      <c r="A10" s="301">
        <v>1</v>
      </c>
      <c r="B10" s="39" t="s">
        <v>92</v>
      </c>
      <c r="C10" s="303" t="s">
        <v>430</v>
      </c>
    </row>
    <row r="11" spans="1:6" ht="15.6">
      <c r="A11" s="301">
        <f t="shared" ref="A11:A35" si="0">A10+1</f>
        <v>2</v>
      </c>
      <c r="B11" s="254" t="s">
        <v>40</v>
      </c>
      <c r="C11" s="40" t="s">
        <v>41</v>
      </c>
    </row>
    <row r="12" spans="1:6" ht="15.6">
      <c r="A12" s="301">
        <f t="shared" si="0"/>
        <v>3</v>
      </c>
      <c r="B12" s="254" t="s">
        <v>42</v>
      </c>
      <c r="C12" s="40" t="s">
        <v>43</v>
      </c>
    </row>
    <row r="13" spans="1:6" ht="23.25" customHeight="1">
      <c r="A13" s="301">
        <f t="shared" si="0"/>
        <v>4</v>
      </c>
      <c r="B13" s="254" t="s">
        <v>749</v>
      </c>
      <c r="C13" s="40" t="s">
        <v>44</v>
      </c>
    </row>
    <row r="14" spans="1:6" ht="38.25" customHeight="1">
      <c r="A14" s="301">
        <f t="shared" si="0"/>
        <v>5</v>
      </c>
      <c r="B14" s="254" t="s">
        <v>750</v>
      </c>
      <c r="C14" s="40" t="s">
        <v>45</v>
      </c>
    </row>
    <row r="15" spans="1:6" ht="23.25" customHeight="1">
      <c r="A15" s="301">
        <f t="shared" si="0"/>
        <v>6</v>
      </c>
      <c r="B15" s="254" t="s">
        <v>945</v>
      </c>
      <c r="C15" s="40" t="s">
        <v>46</v>
      </c>
    </row>
    <row r="16" spans="1:6" ht="31.2">
      <c r="A16" s="301">
        <f t="shared" si="0"/>
        <v>7</v>
      </c>
      <c r="B16" s="254" t="s">
        <v>751</v>
      </c>
      <c r="C16" s="40" t="s">
        <v>47</v>
      </c>
    </row>
    <row r="17" spans="1:3" ht="31.2">
      <c r="A17" s="301">
        <f t="shared" si="0"/>
        <v>8</v>
      </c>
      <c r="B17" s="254" t="s">
        <v>48</v>
      </c>
      <c r="C17" s="40" t="s">
        <v>49</v>
      </c>
    </row>
    <row r="18" spans="1:3" ht="31.2">
      <c r="A18" s="301">
        <f t="shared" si="0"/>
        <v>9</v>
      </c>
      <c r="B18" s="254" t="s">
        <v>50</v>
      </c>
      <c r="C18" s="40" t="s">
        <v>51</v>
      </c>
    </row>
    <row r="19" spans="1:3" ht="34.5" customHeight="1">
      <c r="A19" s="301">
        <f t="shared" si="0"/>
        <v>10</v>
      </c>
      <c r="B19" s="254" t="s">
        <v>52</v>
      </c>
      <c r="C19" s="40" t="s">
        <v>53</v>
      </c>
    </row>
    <row r="20" spans="1:3" ht="50.4" customHeight="1">
      <c r="A20" s="301">
        <f t="shared" si="0"/>
        <v>11</v>
      </c>
      <c r="B20" s="254" t="s">
        <v>54</v>
      </c>
      <c r="C20" s="40" t="s">
        <v>55</v>
      </c>
    </row>
    <row r="21" spans="1:3" ht="36" customHeight="1">
      <c r="A21" s="301">
        <f t="shared" si="0"/>
        <v>12</v>
      </c>
      <c r="B21" s="254" t="s">
        <v>56</v>
      </c>
      <c r="C21" s="40" t="s">
        <v>57</v>
      </c>
    </row>
    <row r="22" spans="1:3" ht="15.6">
      <c r="A22" s="301">
        <f t="shared" si="0"/>
        <v>13</v>
      </c>
      <c r="B22" s="255" t="s">
        <v>58</v>
      </c>
      <c r="C22" s="44" t="s">
        <v>59</v>
      </c>
    </row>
    <row r="23" spans="1:3" ht="15.6">
      <c r="A23" s="301">
        <f t="shared" si="0"/>
        <v>14</v>
      </c>
      <c r="B23" s="255" t="s">
        <v>60</v>
      </c>
      <c r="C23" s="44" t="s">
        <v>61</v>
      </c>
    </row>
    <row r="24" spans="1:3" ht="15.6">
      <c r="A24" s="301">
        <f t="shared" si="0"/>
        <v>15</v>
      </c>
      <c r="B24" s="255" t="s">
        <v>62</v>
      </c>
      <c r="C24" s="44" t="s">
        <v>63</v>
      </c>
    </row>
    <row r="25" spans="1:3" ht="15.6">
      <c r="A25" s="301">
        <f t="shared" si="0"/>
        <v>16</v>
      </c>
      <c r="B25" s="255" t="s">
        <v>64</v>
      </c>
      <c r="C25" s="44" t="s">
        <v>65</v>
      </c>
    </row>
    <row r="26" spans="1:3" ht="34.5" customHeight="1">
      <c r="A26" s="301">
        <f t="shared" si="0"/>
        <v>17</v>
      </c>
      <c r="B26" s="255" t="s">
        <v>66</v>
      </c>
      <c r="C26" s="44" t="s">
        <v>67</v>
      </c>
    </row>
    <row r="27" spans="1:3" ht="23.25" customHeight="1">
      <c r="A27" s="301">
        <f t="shared" si="0"/>
        <v>18</v>
      </c>
      <c r="B27" s="255" t="s">
        <v>68</v>
      </c>
      <c r="C27" s="44" t="s">
        <v>69</v>
      </c>
    </row>
    <row r="28" spans="1:3" ht="15.6">
      <c r="A28" s="301">
        <f t="shared" si="0"/>
        <v>19</v>
      </c>
      <c r="B28" s="255" t="s">
        <v>70</v>
      </c>
      <c r="C28" s="44" t="s">
        <v>71</v>
      </c>
    </row>
    <row r="29" spans="1:3" ht="15.6">
      <c r="A29" s="301">
        <f t="shared" si="0"/>
        <v>20</v>
      </c>
      <c r="B29" s="255" t="s">
        <v>72</v>
      </c>
      <c r="C29" s="44" t="s">
        <v>73</v>
      </c>
    </row>
    <row r="30" spans="1:3" ht="31.2">
      <c r="A30" s="301">
        <f t="shared" si="0"/>
        <v>21</v>
      </c>
      <c r="B30" s="255" t="s">
        <v>74</v>
      </c>
      <c r="C30" s="44" t="s">
        <v>75</v>
      </c>
    </row>
    <row r="31" spans="1:3" ht="15.6" hidden="1">
      <c r="A31" s="38">
        <f t="shared" si="0"/>
        <v>22</v>
      </c>
      <c r="B31" s="256" t="s">
        <v>76</v>
      </c>
      <c r="C31" s="257" t="s">
        <v>77</v>
      </c>
    </row>
    <row r="32" spans="1:3" ht="31.2" hidden="1">
      <c r="A32" s="38">
        <f t="shared" si="0"/>
        <v>23</v>
      </c>
      <c r="B32" s="256" t="s">
        <v>78</v>
      </c>
      <c r="C32" s="257" t="s">
        <v>79</v>
      </c>
    </row>
    <row r="33" spans="1:3" ht="31.2" hidden="1">
      <c r="A33" s="38">
        <f t="shared" si="0"/>
        <v>24</v>
      </c>
      <c r="B33" s="256" t="s">
        <v>80</v>
      </c>
      <c r="C33" s="257" t="s">
        <v>81</v>
      </c>
    </row>
    <row r="34" spans="1:3" ht="31.2" hidden="1">
      <c r="A34" s="38">
        <f t="shared" si="0"/>
        <v>25</v>
      </c>
      <c r="B34" s="255" t="s">
        <v>82</v>
      </c>
      <c r="C34" s="257" t="s">
        <v>83</v>
      </c>
    </row>
    <row r="35" spans="1:3" ht="22.5" hidden="1" customHeight="1" thickBot="1">
      <c r="A35" s="31">
        <f t="shared" si="0"/>
        <v>26</v>
      </c>
      <c r="B35" s="258" t="s">
        <v>84</v>
      </c>
      <c r="C35" s="259" t="s">
        <v>85</v>
      </c>
    </row>
  </sheetData>
  <mergeCells count="4">
    <mergeCell ref="B2:C2"/>
    <mergeCell ref="B4:C4"/>
    <mergeCell ref="B3:C3"/>
    <mergeCell ref="A6:C6"/>
  </mergeCells>
  <printOptions horizontalCentered="1"/>
  <pageMargins left="0.98425196850393704" right="0.39370078740157483" top="0.78740157480314965" bottom="0.78740157480314965" header="0.51181102362204722" footer="0.39370078740157483"/>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6" tint="-0.499984740745262"/>
    <pageSetUpPr fitToPage="1"/>
  </sheetPr>
  <dimension ref="A1:M183"/>
  <sheetViews>
    <sheetView zoomScale="73" zoomScaleNormal="73" workbookViewId="0">
      <selection activeCell="L4" sqref="L4:M4"/>
    </sheetView>
  </sheetViews>
  <sheetFormatPr defaultRowHeight="13.2"/>
  <cols>
    <col min="1" max="1" width="4.44140625" style="174" customWidth="1"/>
    <col min="2" max="2" width="4.5546875" style="154" customWidth="1"/>
    <col min="3" max="3" width="3.109375" style="154" customWidth="1"/>
    <col min="4" max="4" width="3.44140625" style="154" customWidth="1"/>
    <col min="5" max="5" width="3.33203125" style="154" customWidth="1"/>
    <col min="6" max="6" width="4.44140625" style="154" customWidth="1"/>
    <col min="7" max="7" width="3" style="154" customWidth="1"/>
    <col min="8" max="8" width="5" style="154" customWidth="1"/>
    <col min="9" max="9" width="5.109375" style="154" customWidth="1"/>
    <col min="10" max="10" width="64.33203125" style="154" customWidth="1"/>
    <col min="11" max="11" width="15.33203125" style="155" customWidth="1"/>
    <col min="12" max="12" width="14.88671875" style="192" customWidth="1"/>
    <col min="13" max="13" width="15.6640625" style="156" customWidth="1"/>
    <col min="14" max="14" width="15.44140625" style="157" customWidth="1"/>
    <col min="15" max="256" width="8.88671875" style="157"/>
    <col min="257" max="257" width="4.44140625" style="157" customWidth="1"/>
    <col min="258" max="258" width="4.5546875" style="157" customWidth="1"/>
    <col min="259" max="259" width="3.109375" style="157" customWidth="1"/>
    <col min="260" max="260" width="3.44140625" style="157" customWidth="1"/>
    <col min="261" max="261" width="3.33203125" style="157" customWidth="1"/>
    <col min="262" max="262" width="4.44140625" style="157" customWidth="1"/>
    <col min="263" max="263" width="3" style="157" customWidth="1"/>
    <col min="264" max="264" width="5" style="157" customWidth="1"/>
    <col min="265" max="265" width="6.5546875" style="157" customWidth="1"/>
    <col min="266" max="266" width="64.33203125" style="157" customWidth="1"/>
    <col min="267" max="267" width="15.33203125" style="157" customWidth="1"/>
    <col min="268" max="268" width="14.109375" style="157" customWidth="1"/>
    <col min="269" max="269" width="15.6640625" style="157" customWidth="1"/>
    <col min="270" max="270" width="15.44140625" style="157" customWidth="1"/>
    <col min="271" max="512" width="8.88671875" style="157"/>
    <col min="513" max="513" width="4.44140625" style="157" customWidth="1"/>
    <col min="514" max="514" width="4.5546875" style="157" customWidth="1"/>
    <col min="515" max="515" width="3.109375" style="157" customWidth="1"/>
    <col min="516" max="516" width="3.44140625" style="157" customWidth="1"/>
    <col min="517" max="517" width="3.33203125" style="157" customWidth="1"/>
    <col min="518" max="518" width="4.44140625" style="157" customWidth="1"/>
    <col min="519" max="519" width="3" style="157" customWidth="1"/>
    <col min="520" max="520" width="5" style="157" customWidth="1"/>
    <col min="521" max="521" width="6.5546875" style="157" customWidth="1"/>
    <col min="522" max="522" width="64.33203125" style="157" customWidth="1"/>
    <col min="523" max="523" width="15.33203125" style="157" customWidth="1"/>
    <col min="524" max="524" width="14.109375" style="157" customWidth="1"/>
    <col min="525" max="525" width="15.6640625" style="157" customWidth="1"/>
    <col min="526" max="526" width="15.44140625" style="157" customWidth="1"/>
    <col min="527" max="768" width="8.88671875" style="157"/>
    <col min="769" max="769" width="4.44140625" style="157" customWidth="1"/>
    <col min="770" max="770" width="4.5546875" style="157" customWidth="1"/>
    <col min="771" max="771" width="3.109375" style="157" customWidth="1"/>
    <col min="772" max="772" width="3.44140625" style="157" customWidth="1"/>
    <col min="773" max="773" width="3.33203125" style="157" customWidth="1"/>
    <col min="774" max="774" width="4.44140625" style="157" customWidth="1"/>
    <col min="775" max="775" width="3" style="157" customWidth="1"/>
    <col min="776" max="776" width="5" style="157" customWidth="1"/>
    <col min="777" max="777" width="6.5546875" style="157" customWidth="1"/>
    <col min="778" max="778" width="64.33203125" style="157" customWidth="1"/>
    <col min="779" max="779" width="15.33203125" style="157" customWidth="1"/>
    <col min="780" max="780" width="14.109375" style="157" customWidth="1"/>
    <col min="781" max="781" width="15.6640625" style="157" customWidth="1"/>
    <col min="782" max="782" width="15.44140625" style="157" customWidth="1"/>
    <col min="783" max="1024" width="8.88671875" style="157"/>
    <col min="1025" max="1025" width="4.44140625" style="157" customWidth="1"/>
    <col min="1026" max="1026" width="4.5546875" style="157" customWidth="1"/>
    <col min="1027" max="1027" width="3.109375" style="157" customWidth="1"/>
    <col min="1028" max="1028" width="3.44140625" style="157" customWidth="1"/>
    <col min="1029" max="1029" width="3.33203125" style="157" customWidth="1"/>
    <col min="1030" max="1030" width="4.44140625" style="157" customWidth="1"/>
    <col min="1031" max="1031" width="3" style="157" customWidth="1"/>
    <col min="1032" max="1032" width="5" style="157" customWidth="1"/>
    <col min="1033" max="1033" width="6.5546875" style="157" customWidth="1"/>
    <col min="1034" max="1034" width="64.33203125" style="157" customWidth="1"/>
    <col min="1035" max="1035" width="15.33203125" style="157" customWidth="1"/>
    <col min="1036" max="1036" width="14.109375" style="157" customWidth="1"/>
    <col min="1037" max="1037" width="15.6640625" style="157" customWidth="1"/>
    <col min="1038" max="1038" width="15.44140625" style="157" customWidth="1"/>
    <col min="1039" max="1280" width="8.88671875" style="157"/>
    <col min="1281" max="1281" width="4.44140625" style="157" customWidth="1"/>
    <col min="1282" max="1282" width="4.5546875" style="157" customWidth="1"/>
    <col min="1283" max="1283" width="3.109375" style="157" customWidth="1"/>
    <col min="1284" max="1284" width="3.44140625" style="157" customWidth="1"/>
    <col min="1285" max="1285" width="3.33203125" style="157" customWidth="1"/>
    <col min="1286" max="1286" width="4.44140625" style="157" customWidth="1"/>
    <col min="1287" max="1287" width="3" style="157" customWidth="1"/>
    <col min="1288" max="1288" width="5" style="157" customWidth="1"/>
    <col min="1289" max="1289" width="6.5546875" style="157" customWidth="1"/>
    <col min="1290" max="1290" width="64.33203125" style="157" customWidth="1"/>
    <col min="1291" max="1291" width="15.33203125" style="157" customWidth="1"/>
    <col min="1292" max="1292" width="14.109375" style="157" customWidth="1"/>
    <col min="1293" max="1293" width="15.6640625" style="157" customWidth="1"/>
    <col min="1294" max="1294" width="15.44140625" style="157" customWidth="1"/>
    <col min="1295" max="1536" width="8.88671875" style="157"/>
    <col min="1537" max="1537" width="4.44140625" style="157" customWidth="1"/>
    <col min="1538" max="1538" width="4.5546875" style="157" customWidth="1"/>
    <col min="1539" max="1539" width="3.109375" style="157" customWidth="1"/>
    <col min="1540" max="1540" width="3.44140625" style="157" customWidth="1"/>
    <col min="1541" max="1541" width="3.33203125" style="157" customWidth="1"/>
    <col min="1542" max="1542" width="4.44140625" style="157" customWidth="1"/>
    <col min="1543" max="1543" width="3" style="157" customWidth="1"/>
    <col min="1544" max="1544" width="5" style="157" customWidth="1"/>
    <col min="1545" max="1545" width="6.5546875" style="157" customWidth="1"/>
    <col min="1546" max="1546" width="64.33203125" style="157" customWidth="1"/>
    <col min="1547" max="1547" width="15.33203125" style="157" customWidth="1"/>
    <col min="1548" max="1548" width="14.109375" style="157" customWidth="1"/>
    <col min="1549" max="1549" width="15.6640625" style="157" customWidth="1"/>
    <col min="1550" max="1550" width="15.44140625" style="157" customWidth="1"/>
    <col min="1551" max="1792" width="8.88671875" style="157"/>
    <col min="1793" max="1793" width="4.44140625" style="157" customWidth="1"/>
    <col min="1794" max="1794" width="4.5546875" style="157" customWidth="1"/>
    <col min="1795" max="1795" width="3.109375" style="157" customWidth="1"/>
    <col min="1796" max="1796" width="3.44140625" style="157" customWidth="1"/>
    <col min="1797" max="1797" width="3.33203125" style="157" customWidth="1"/>
    <col min="1798" max="1798" width="4.44140625" style="157" customWidth="1"/>
    <col min="1799" max="1799" width="3" style="157" customWidth="1"/>
    <col min="1800" max="1800" width="5" style="157" customWidth="1"/>
    <col min="1801" max="1801" width="6.5546875" style="157" customWidth="1"/>
    <col min="1802" max="1802" width="64.33203125" style="157" customWidth="1"/>
    <col min="1803" max="1803" width="15.33203125" style="157" customWidth="1"/>
    <col min="1804" max="1804" width="14.109375" style="157" customWidth="1"/>
    <col min="1805" max="1805" width="15.6640625" style="157" customWidth="1"/>
    <col min="1806" max="1806" width="15.44140625" style="157" customWidth="1"/>
    <col min="1807" max="2048" width="8.88671875" style="157"/>
    <col min="2049" max="2049" width="4.44140625" style="157" customWidth="1"/>
    <col min="2050" max="2050" width="4.5546875" style="157" customWidth="1"/>
    <col min="2051" max="2051" width="3.109375" style="157" customWidth="1"/>
    <col min="2052" max="2052" width="3.44140625" style="157" customWidth="1"/>
    <col min="2053" max="2053" width="3.33203125" style="157" customWidth="1"/>
    <col min="2054" max="2054" width="4.44140625" style="157" customWidth="1"/>
    <col min="2055" max="2055" width="3" style="157" customWidth="1"/>
    <col min="2056" max="2056" width="5" style="157" customWidth="1"/>
    <col min="2057" max="2057" width="6.5546875" style="157" customWidth="1"/>
    <col min="2058" max="2058" width="64.33203125" style="157" customWidth="1"/>
    <col min="2059" max="2059" width="15.33203125" style="157" customWidth="1"/>
    <col min="2060" max="2060" width="14.109375" style="157" customWidth="1"/>
    <col min="2061" max="2061" width="15.6640625" style="157" customWidth="1"/>
    <col min="2062" max="2062" width="15.44140625" style="157" customWidth="1"/>
    <col min="2063" max="2304" width="8.88671875" style="157"/>
    <col min="2305" max="2305" width="4.44140625" style="157" customWidth="1"/>
    <col min="2306" max="2306" width="4.5546875" style="157" customWidth="1"/>
    <col min="2307" max="2307" width="3.109375" style="157" customWidth="1"/>
    <col min="2308" max="2308" width="3.44140625" style="157" customWidth="1"/>
    <col min="2309" max="2309" width="3.33203125" style="157" customWidth="1"/>
    <col min="2310" max="2310" width="4.44140625" style="157" customWidth="1"/>
    <col min="2311" max="2311" width="3" style="157" customWidth="1"/>
    <col min="2312" max="2312" width="5" style="157" customWidth="1"/>
    <col min="2313" max="2313" width="6.5546875" style="157" customWidth="1"/>
    <col min="2314" max="2314" width="64.33203125" style="157" customWidth="1"/>
    <col min="2315" max="2315" width="15.33203125" style="157" customWidth="1"/>
    <col min="2316" max="2316" width="14.109375" style="157" customWidth="1"/>
    <col min="2317" max="2317" width="15.6640625" style="157" customWidth="1"/>
    <col min="2318" max="2318" width="15.44140625" style="157" customWidth="1"/>
    <col min="2319" max="2560" width="8.88671875" style="157"/>
    <col min="2561" max="2561" width="4.44140625" style="157" customWidth="1"/>
    <col min="2562" max="2562" width="4.5546875" style="157" customWidth="1"/>
    <col min="2563" max="2563" width="3.109375" style="157" customWidth="1"/>
    <col min="2564" max="2564" width="3.44140625" style="157" customWidth="1"/>
    <col min="2565" max="2565" width="3.33203125" style="157" customWidth="1"/>
    <col min="2566" max="2566" width="4.44140625" style="157" customWidth="1"/>
    <col min="2567" max="2567" width="3" style="157" customWidth="1"/>
    <col min="2568" max="2568" width="5" style="157" customWidth="1"/>
    <col min="2569" max="2569" width="6.5546875" style="157" customWidth="1"/>
    <col min="2570" max="2570" width="64.33203125" style="157" customWidth="1"/>
    <col min="2571" max="2571" width="15.33203125" style="157" customWidth="1"/>
    <col min="2572" max="2572" width="14.109375" style="157" customWidth="1"/>
    <col min="2573" max="2573" width="15.6640625" style="157" customWidth="1"/>
    <col min="2574" max="2574" width="15.44140625" style="157" customWidth="1"/>
    <col min="2575" max="2816" width="8.88671875" style="157"/>
    <col min="2817" max="2817" width="4.44140625" style="157" customWidth="1"/>
    <col min="2818" max="2818" width="4.5546875" style="157" customWidth="1"/>
    <col min="2819" max="2819" width="3.109375" style="157" customWidth="1"/>
    <col min="2820" max="2820" width="3.44140625" style="157" customWidth="1"/>
    <col min="2821" max="2821" width="3.33203125" style="157" customWidth="1"/>
    <col min="2822" max="2822" width="4.44140625" style="157" customWidth="1"/>
    <col min="2823" max="2823" width="3" style="157" customWidth="1"/>
    <col min="2824" max="2824" width="5" style="157" customWidth="1"/>
    <col min="2825" max="2825" width="6.5546875" style="157" customWidth="1"/>
    <col min="2826" max="2826" width="64.33203125" style="157" customWidth="1"/>
    <col min="2827" max="2827" width="15.33203125" style="157" customWidth="1"/>
    <col min="2828" max="2828" width="14.109375" style="157" customWidth="1"/>
    <col min="2829" max="2829" width="15.6640625" style="157" customWidth="1"/>
    <col min="2830" max="2830" width="15.44140625" style="157" customWidth="1"/>
    <col min="2831" max="3072" width="8.88671875" style="157"/>
    <col min="3073" max="3073" width="4.44140625" style="157" customWidth="1"/>
    <col min="3074" max="3074" width="4.5546875" style="157" customWidth="1"/>
    <col min="3075" max="3075" width="3.109375" style="157" customWidth="1"/>
    <col min="3076" max="3076" width="3.44140625" style="157" customWidth="1"/>
    <col min="3077" max="3077" width="3.33203125" style="157" customWidth="1"/>
    <col min="3078" max="3078" width="4.44140625" style="157" customWidth="1"/>
    <col min="3079" max="3079" width="3" style="157" customWidth="1"/>
    <col min="3080" max="3080" width="5" style="157" customWidth="1"/>
    <col min="3081" max="3081" width="6.5546875" style="157" customWidth="1"/>
    <col min="3082" max="3082" width="64.33203125" style="157" customWidth="1"/>
    <col min="3083" max="3083" width="15.33203125" style="157" customWidth="1"/>
    <col min="3084" max="3084" width="14.109375" style="157" customWidth="1"/>
    <col min="3085" max="3085" width="15.6640625" style="157" customWidth="1"/>
    <col min="3086" max="3086" width="15.44140625" style="157" customWidth="1"/>
    <col min="3087" max="3328" width="8.88671875" style="157"/>
    <col min="3329" max="3329" width="4.44140625" style="157" customWidth="1"/>
    <col min="3330" max="3330" width="4.5546875" style="157" customWidth="1"/>
    <col min="3331" max="3331" width="3.109375" style="157" customWidth="1"/>
    <col min="3332" max="3332" width="3.44140625" style="157" customWidth="1"/>
    <col min="3333" max="3333" width="3.33203125" style="157" customWidth="1"/>
    <col min="3334" max="3334" width="4.44140625" style="157" customWidth="1"/>
    <col min="3335" max="3335" width="3" style="157" customWidth="1"/>
    <col min="3336" max="3336" width="5" style="157" customWidth="1"/>
    <col min="3337" max="3337" width="6.5546875" style="157" customWidth="1"/>
    <col min="3338" max="3338" width="64.33203125" style="157" customWidth="1"/>
    <col min="3339" max="3339" width="15.33203125" style="157" customWidth="1"/>
    <col min="3340" max="3340" width="14.109375" style="157" customWidth="1"/>
    <col min="3341" max="3341" width="15.6640625" style="157" customWidth="1"/>
    <col min="3342" max="3342" width="15.44140625" style="157" customWidth="1"/>
    <col min="3343" max="3584" width="8.88671875" style="157"/>
    <col min="3585" max="3585" width="4.44140625" style="157" customWidth="1"/>
    <col min="3586" max="3586" width="4.5546875" style="157" customWidth="1"/>
    <col min="3587" max="3587" width="3.109375" style="157" customWidth="1"/>
    <col min="3588" max="3588" width="3.44140625" style="157" customWidth="1"/>
    <col min="3589" max="3589" width="3.33203125" style="157" customWidth="1"/>
    <col min="3590" max="3590" width="4.44140625" style="157" customWidth="1"/>
    <col min="3591" max="3591" width="3" style="157" customWidth="1"/>
    <col min="3592" max="3592" width="5" style="157" customWidth="1"/>
    <col min="3593" max="3593" width="6.5546875" style="157" customWidth="1"/>
    <col min="3594" max="3594" width="64.33203125" style="157" customWidth="1"/>
    <col min="3595" max="3595" width="15.33203125" style="157" customWidth="1"/>
    <col min="3596" max="3596" width="14.109375" style="157" customWidth="1"/>
    <col min="3597" max="3597" width="15.6640625" style="157" customWidth="1"/>
    <col min="3598" max="3598" width="15.44140625" style="157" customWidth="1"/>
    <col min="3599" max="3840" width="8.88671875" style="157"/>
    <col min="3841" max="3841" width="4.44140625" style="157" customWidth="1"/>
    <col min="3842" max="3842" width="4.5546875" style="157" customWidth="1"/>
    <col min="3843" max="3843" width="3.109375" style="157" customWidth="1"/>
    <col min="3844" max="3844" width="3.44140625" style="157" customWidth="1"/>
    <col min="3845" max="3845" width="3.33203125" style="157" customWidth="1"/>
    <col min="3846" max="3846" width="4.44140625" style="157" customWidth="1"/>
    <col min="3847" max="3847" width="3" style="157" customWidth="1"/>
    <col min="3848" max="3848" width="5" style="157" customWidth="1"/>
    <col min="3849" max="3849" width="6.5546875" style="157" customWidth="1"/>
    <col min="3850" max="3850" width="64.33203125" style="157" customWidth="1"/>
    <col min="3851" max="3851" width="15.33203125" style="157" customWidth="1"/>
    <col min="3852" max="3852" width="14.109375" style="157" customWidth="1"/>
    <col min="3853" max="3853" width="15.6640625" style="157" customWidth="1"/>
    <col min="3854" max="3854" width="15.44140625" style="157" customWidth="1"/>
    <col min="3855" max="4096" width="8.88671875" style="157"/>
    <col min="4097" max="4097" width="4.44140625" style="157" customWidth="1"/>
    <col min="4098" max="4098" width="4.5546875" style="157" customWidth="1"/>
    <col min="4099" max="4099" width="3.109375" style="157" customWidth="1"/>
    <col min="4100" max="4100" width="3.44140625" style="157" customWidth="1"/>
    <col min="4101" max="4101" width="3.33203125" style="157" customWidth="1"/>
    <col min="4102" max="4102" width="4.44140625" style="157" customWidth="1"/>
    <col min="4103" max="4103" width="3" style="157" customWidth="1"/>
    <col min="4104" max="4104" width="5" style="157" customWidth="1"/>
    <col min="4105" max="4105" width="6.5546875" style="157" customWidth="1"/>
    <col min="4106" max="4106" width="64.33203125" style="157" customWidth="1"/>
    <col min="4107" max="4107" width="15.33203125" style="157" customWidth="1"/>
    <col min="4108" max="4108" width="14.109375" style="157" customWidth="1"/>
    <col min="4109" max="4109" width="15.6640625" style="157" customWidth="1"/>
    <col min="4110" max="4110" width="15.44140625" style="157" customWidth="1"/>
    <col min="4111" max="4352" width="8.88671875" style="157"/>
    <col min="4353" max="4353" width="4.44140625" style="157" customWidth="1"/>
    <col min="4354" max="4354" width="4.5546875" style="157" customWidth="1"/>
    <col min="4355" max="4355" width="3.109375" style="157" customWidth="1"/>
    <col min="4356" max="4356" width="3.44140625" style="157" customWidth="1"/>
    <col min="4357" max="4357" width="3.33203125" style="157" customWidth="1"/>
    <col min="4358" max="4358" width="4.44140625" style="157" customWidth="1"/>
    <col min="4359" max="4359" width="3" style="157" customWidth="1"/>
    <col min="4360" max="4360" width="5" style="157" customWidth="1"/>
    <col min="4361" max="4361" width="6.5546875" style="157" customWidth="1"/>
    <col min="4362" max="4362" width="64.33203125" style="157" customWidth="1"/>
    <col min="4363" max="4363" width="15.33203125" style="157" customWidth="1"/>
    <col min="4364" max="4364" width="14.109375" style="157" customWidth="1"/>
    <col min="4365" max="4365" width="15.6640625" style="157" customWidth="1"/>
    <col min="4366" max="4366" width="15.44140625" style="157" customWidth="1"/>
    <col min="4367" max="4608" width="8.88671875" style="157"/>
    <col min="4609" max="4609" width="4.44140625" style="157" customWidth="1"/>
    <col min="4610" max="4610" width="4.5546875" style="157" customWidth="1"/>
    <col min="4611" max="4611" width="3.109375" style="157" customWidth="1"/>
    <col min="4612" max="4612" width="3.44140625" style="157" customWidth="1"/>
    <col min="4613" max="4613" width="3.33203125" style="157" customWidth="1"/>
    <col min="4614" max="4614" width="4.44140625" style="157" customWidth="1"/>
    <col min="4615" max="4615" width="3" style="157" customWidth="1"/>
    <col min="4616" max="4616" width="5" style="157" customWidth="1"/>
    <col min="4617" max="4617" width="6.5546875" style="157" customWidth="1"/>
    <col min="4618" max="4618" width="64.33203125" style="157" customWidth="1"/>
    <col min="4619" max="4619" width="15.33203125" style="157" customWidth="1"/>
    <col min="4620" max="4620" width="14.109375" style="157" customWidth="1"/>
    <col min="4621" max="4621" width="15.6640625" style="157" customWidth="1"/>
    <col min="4622" max="4622" width="15.44140625" style="157" customWidth="1"/>
    <col min="4623" max="4864" width="8.88671875" style="157"/>
    <col min="4865" max="4865" width="4.44140625" style="157" customWidth="1"/>
    <col min="4866" max="4866" width="4.5546875" style="157" customWidth="1"/>
    <col min="4867" max="4867" width="3.109375" style="157" customWidth="1"/>
    <col min="4868" max="4868" width="3.44140625" style="157" customWidth="1"/>
    <col min="4869" max="4869" width="3.33203125" style="157" customWidth="1"/>
    <col min="4870" max="4870" width="4.44140625" style="157" customWidth="1"/>
    <col min="4871" max="4871" width="3" style="157" customWidth="1"/>
    <col min="4872" max="4872" width="5" style="157" customWidth="1"/>
    <col min="4873" max="4873" width="6.5546875" style="157" customWidth="1"/>
    <col min="4874" max="4874" width="64.33203125" style="157" customWidth="1"/>
    <col min="4875" max="4875" width="15.33203125" style="157" customWidth="1"/>
    <col min="4876" max="4876" width="14.109375" style="157" customWidth="1"/>
    <col min="4877" max="4877" width="15.6640625" style="157" customWidth="1"/>
    <col min="4878" max="4878" width="15.44140625" style="157" customWidth="1"/>
    <col min="4879" max="5120" width="8.88671875" style="157"/>
    <col min="5121" max="5121" width="4.44140625" style="157" customWidth="1"/>
    <col min="5122" max="5122" width="4.5546875" style="157" customWidth="1"/>
    <col min="5123" max="5123" width="3.109375" style="157" customWidth="1"/>
    <col min="5124" max="5124" width="3.44140625" style="157" customWidth="1"/>
    <col min="5125" max="5125" width="3.33203125" style="157" customWidth="1"/>
    <col min="5126" max="5126" width="4.44140625" style="157" customWidth="1"/>
    <col min="5127" max="5127" width="3" style="157" customWidth="1"/>
    <col min="5128" max="5128" width="5" style="157" customWidth="1"/>
    <col min="5129" max="5129" width="6.5546875" style="157" customWidth="1"/>
    <col min="5130" max="5130" width="64.33203125" style="157" customWidth="1"/>
    <col min="5131" max="5131" width="15.33203125" style="157" customWidth="1"/>
    <col min="5132" max="5132" width="14.109375" style="157" customWidth="1"/>
    <col min="5133" max="5133" width="15.6640625" style="157" customWidth="1"/>
    <col min="5134" max="5134" width="15.44140625" style="157" customWidth="1"/>
    <col min="5135" max="5376" width="8.88671875" style="157"/>
    <col min="5377" max="5377" width="4.44140625" style="157" customWidth="1"/>
    <col min="5378" max="5378" width="4.5546875" style="157" customWidth="1"/>
    <col min="5379" max="5379" width="3.109375" style="157" customWidth="1"/>
    <col min="5380" max="5380" width="3.44140625" style="157" customWidth="1"/>
    <col min="5381" max="5381" width="3.33203125" style="157" customWidth="1"/>
    <col min="5382" max="5382" width="4.44140625" style="157" customWidth="1"/>
    <col min="5383" max="5383" width="3" style="157" customWidth="1"/>
    <col min="5384" max="5384" width="5" style="157" customWidth="1"/>
    <col min="5385" max="5385" width="6.5546875" style="157" customWidth="1"/>
    <col min="5386" max="5386" width="64.33203125" style="157" customWidth="1"/>
    <col min="5387" max="5387" width="15.33203125" style="157" customWidth="1"/>
    <col min="5388" max="5388" width="14.109375" style="157" customWidth="1"/>
    <col min="5389" max="5389" width="15.6640625" style="157" customWidth="1"/>
    <col min="5390" max="5390" width="15.44140625" style="157" customWidth="1"/>
    <col min="5391" max="5632" width="8.88671875" style="157"/>
    <col min="5633" max="5633" width="4.44140625" style="157" customWidth="1"/>
    <col min="5634" max="5634" width="4.5546875" style="157" customWidth="1"/>
    <col min="5635" max="5635" width="3.109375" style="157" customWidth="1"/>
    <col min="5636" max="5636" width="3.44140625" style="157" customWidth="1"/>
    <col min="5637" max="5637" width="3.33203125" style="157" customWidth="1"/>
    <col min="5638" max="5638" width="4.44140625" style="157" customWidth="1"/>
    <col min="5639" max="5639" width="3" style="157" customWidth="1"/>
    <col min="5640" max="5640" width="5" style="157" customWidth="1"/>
    <col min="5641" max="5641" width="6.5546875" style="157" customWidth="1"/>
    <col min="5642" max="5642" width="64.33203125" style="157" customWidth="1"/>
    <col min="5643" max="5643" width="15.33203125" style="157" customWidth="1"/>
    <col min="5644" max="5644" width="14.109375" style="157" customWidth="1"/>
    <col min="5645" max="5645" width="15.6640625" style="157" customWidth="1"/>
    <col min="5646" max="5646" width="15.44140625" style="157" customWidth="1"/>
    <col min="5647" max="5888" width="8.88671875" style="157"/>
    <col min="5889" max="5889" width="4.44140625" style="157" customWidth="1"/>
    <col min="5890" max="5890" width="4.5546875" style="157" customWidth="1"/>
    <col min="5891" max="5891" width="3.109375" style="157" customWidth="1"/>
    <col min="5892" max="5892" width="3.44140625" style="157" customWidth="1"/>
    <col min="5893" max="5893" width="3.33203125" style="157" customWidth="1"/>
    <col min="5894" max="5894" width="4.44140625" style="157" customWidth="1"/>
    <col min="5895" max="5895" width="3" style="157" customWidth="1"/>
    <col min="5896" max="5896" width="5" style="157" customWidth="1"/>
    <col min="5897" max="5897" width="6.5546875" style="157" customWidth="1"/>
    <col min="5898" max="5898" width="64.33203125" style="157" customWidth="1"/>
    <col min="5899" max="5899" width="15.33203125" style="157" customWidth="1"/>
    <col min="5900" max="5900" width="14.109375" style="157" customWidth="1"/>
    <col min="5901" max="5901" width="15.6640625" style="157" customWidth="1"/>
    <col min="5902" max="5902" width="15.44140625" style="157" customWidth="1"/>
    <col min="5903" max="6144" width="8.88671875" style="157"/>
    <col min="6145" max="6145" width="4.44140625" style="157" customWidth="1"/>
    <col min="6146" max="6146" width="4.5546875" style="157" customWidth="1"/>
    <col min="6147" max="6147" width="3.109375" style="157" customWidth="1"/>
    <col min="6148" max="6148" width="3.44140625" style="157" customWidth="1"/>
    <col min="6149" max="6149" width="3.33203125" style="157" customWidth="1"/>
    <col min="6150" max="6150" width="4.44140625" style="157" customWidth="1"/>
    <col min="6151" max="6151" width="3" style="157" customWidth="1"/>
    <col min="6152" max="6152" width="5" style="157" customWidth="1"/>
    <col min="6153" max="6153" width="6.5546875" style="157" customWidth="1"/>
    <col min="6154" max="6154" width="64.33203125" style="157" customWidth="1"/>
    <col min="6155" max="6155" width="15.33203125" style="157" customWidth="1"/>
    <col min="6156" max="6156" width="14.109375" style="157" customWidth="1"/>
    <col min="6157" max="6157" width="15.6640625" style="157" customWidth="1"/>
    <col min="6158" max="6158" width="15.44140625" style="157" customWidth="1"/>
    <col min="6159" max="6400" width="8.88671875" style="157"/>
    <col min="6401" max="6401" width="4.44140625" style="157" customWidth="1"/>
    <col min="6402" max="6402" width="4.5546875" style="157" customWidth="1"/>
    <col min="6403" max="6403" width="3.109375" style="157" customWidth="1"/>
    <col min="6404" max="6404" width="3.44140625" style="157" customWidth="1"/>
    <col min="6405" max="6405" width="3.33203125" style="157" customWidth="1"/>
    <col min="6406" max="6406" width="4.44140625" style="157" customWidth="1"/>
    <col min="6407" max="6407" width="3" style="157" customWidth="1"/>
    <col min="6408" max="6408" width="5" style="157" customWidth="1"/>
    <col min="6409" max="6409" width="6.5546875" style="157" customWidth="1"/>
    <col min="6410" max="6410" width="64.33203125" style="157" customWidth="1"/>
    <col min="6411" max="6411" width="15.33203125" style="157" customWidth="1"/>
    <col min="6412" max="6412" width="14.109375" style="157" customWidth="1"/>
    <col min="6413" max="6413" width="15.6640625" style="157" customWidth="1"/>
    <col min="6414" max="6414" width="15.44140625" style="157" customWidth="1"/>
    <col min="6415" max="6656" width="8.88671875" style="157"/>
    <col min="6657" max="6657" width="4.44140625" style="157" customWidth="1"/>
    <col min="6658" max="6658" width="4.5546875" style="157" customWidth="1"/>
    <col min="6659" max="6659" width="3.109375" style="157" customWidth="1"/>
    <col min="6660" max="6660" width="3.44140625" style="157" customWidth="1"/>
    <col min="6661" max="6661" width="3.33203125" style="157" customWidth="1"/>
    <col min="6662" max="6662" width="4.44140625" style="157" customWidth="1"/>
    <col min="6663" max="6663" width="3" style="157" customWidth="1"/>
    <col min="6664" max="6664" width="5" style="157" customWidth="1"/>
    <col min="6665" max="6665" width="6.5546875" style="157" customWidth="1"/>
    <col min="6666" max="6666" width="64.33203125" style="157" customWidth="1"/>
    <col min="6667" max="6667" width="15.33203125" style="157" customWidth="1"/>
    <col min="6668" max="6668" width="14.109375" style="157" customWidth="1"/>
    <col min="6669" max="6669" width="15.6640625" style="157" customWidth="1"/>
    <col min="6670" max="6670" width="15.44140625" style="157" customWidth="1"/>
    <col min="6671" max="6912" width="8.88671875" style="157"/>
    <col min="6913" max="6913" width="4.44140625" style="157" customWidth="1"/>
    <col min="6914" max="6914" width="4.5546875" style="157" customWidth="1"/>
    <col min="6915" max="6915" width="3.109375" style="157" customWidth="1"/>
    <col min="6916" max="6916" width="3.44140625" style="157" customWidth="1"/>
    <col min="6917" max="6917" width="3.33203125" style="157" customWidth="1"/>
    <col min="6918" max="6918" width="4.44140625" style="157" customWidth="1"/>
    <col min="6919" max="6919" width="3" style="157" customWidth="1"/>
    <col min="6920" max="6920" width="5" style="157" customWidth="1"/>
    <col min="6921" max="6921" width="6.5546875" style="157" customWidth="1"/>
    <col min="6922" max="6922" width="64.33203125" style="157" customWidth="1"/>
    <col min="6923" max="6923" width="15.33203125" style="157" customWidth="1"/>
    <col min="6924" max="6924" width="14.109375" style="157" customWidth="1"/>
    <col min="6925" max="6925" width="15.6640625" style="157" customWidth="1"/>
    <col min="6926" max="6926" width="15.44140625" style="157" customWidth="1"/>
    <col min="6927" max="7168" width="8.88671875" style="157"/>
    <col min="7169" max="7169" width="4.44140625" style="157" customWidth="1"/>
    <col min="7170" max="7170" width="4.5546875" style="157" customWidth="1"/>
    <col min="7171" max="7171" width="3.109375" style="157" customWidth="1"/>
    <col min="7172" max="7172" width="3.44140625" style="157" customWidth="1"/>
    <col min="7173" max="7173" width="3.33203125" style="157" customWidth="1"/>
    <col min="7174" max="7174" width="4.44140625" style="157" customWidth="1"/>
    <col min="7175" max="7175" width="3" style="157" customWidth="1"/>
    <col min="7176" max="7176" width="5" style="157" customWidth="1"/>
    <col min="7177" max="7177" width="6.5546875" style="157" customWidth="1"/>
    <col min="7178" max="7178" width="64.33203125" style="157" customWidth="1"/>
    <col min="7179" max="7179" width="15.33203125" style="157" customWidth="1"/>
    <col min="7180" max="7180" width="14.109375" style="157" customWidth="1"/>
    <col min="7181" max="7181" width="15.6640625" style="157" customWidth="1"/>
    <col min="7182" max="7182" width="15.44140625" style="157" customWidth="1"/>
    <col min="7183" max="7424" width="8.88671875" style="157"/>
    <col min="7425" max="7425" width="4.44140625" style="157" customWidth="1"/>
    <col min="7426" max="7426" width="4.5546875" style="157" customWidth="1"/>
    <col min="7427" max="7427" width="3.109375" style="157" customWidth="1"/>
    <col min="7428" max="7428" width="3.44140625" style="157" customWidth="1"/>
    <col min="7429" max="7429" width="3.33203125" style="157" customWidth="1"/>
    <col min="7430" max="7430" width="4.44140625" style="157" customWidth="1"/>
    <col min="7431" max="7431" width="3" style="157" customWidth="1"/>
    <col min="7432" max="7432" width="5" style="157" customWidth="1"/>
    <col min="7433" max="7433" width="6.5546875" style="157" customWidth="1"/>
    <col min="7434" max="7434" width="64.33203125" style="157" customWidth="1"/>
    <col min="7435" max="7435" width="15.33203125" style="157" customWidth="1"/>
    <col min="7436" max="7436" width="14.109375" style="157" customWidth="1"/>
    <col min="7437" max="7437" width="15.6640625" style="157" customWidth="1"/>
    <col min="7438" max="7438" width="15.44140625" style="157" customWidth="1"/>
    <col min="7439" max="7680" width="8.88671875" style="157"/>
    <col min="7681" max="7681" width="4.44140625" style="157" customWidth="1"/>
    <col min="7682" max="7682" width="4.5546875" style="157" customWidth="1"/>
    <col min="7683" max="7683" width="3.109375" style="157" customWidth="1"/>
    <col min="7684" max="7684" width="3.44140625" style="157" customWidth="1"/>
    <col min="7685" max="7685" width="3.33203125" style="157" customWidth="1"/>
    <col min="7686" max="7686" width="4.44140625" style="157" customWidth="1"/>
    <col min="7687" max="7687" width="3" style="157" customWidth="1"/>
    <col min="7688" max="7688" width="5" style="157" customWidth="1"/>
    <col min="7689" max="7689" width="6.5546875" style="157" customWidth="1"/>
    <col min="7690" max="7690" width="64.33203125" style="157" customWidth="1"/>
    <col min="7691" max="7691" width="15.33203125" style="157" customWidth="1"/>
    <col min="7692" max="7692" width="14.109375" style="157" customWidth="1"/>
    <col min="7693" max="7693" width="15.6640625" style="157" customWidth="1"/>
    <col min="7694" max="7694" width="15.44140625" style="157" customWidth="1"/>
    <col min="7695" max="7936" width="8.88671875" style="157"/>
    <col min="7937" max="7937" width="4.44140625" style="157" customWidth="1"/>
    <col min="7938" max="7938" width="4.5546875" style="157" customWidth="1"/>
    <col min="7939" max="7939" width="3.109375" style="157" customWidth="1"/>
    <col min="7940" max="7940" width="3.44140625" style="157" customWidth="1"/>
    <col min="7941" max="7941" width="3.33203125" style="157" customWidth="1"/>
    <col min="7942" max="7942" width="4.44140625" style="157" customWidth="1"/>
    <col min="7943" max="7943" width="3" style="157" customWidth="1"/>
    <col min="7944" max="7944" width="5" style="157" customWidth="1"/>
    <col min="7945" max="7945" width="6.5546875" style="157" customWidth="1"/>
    <col min="7946" max="7946" width="64.33203125" style="157" customWidth="1"/>
    <col min="7947" max="7947" width="15.33203125" style="157" customWidth="1"/>
    <col min="7948" max="7948" width="14.109375" style="157" customWidth="1"/>
    <col min="7949" max="7949" width="15.6640625" style="157" customWidth="1"/>
    <col min="7950" max="7950" width="15.44140625" style="157" customWidth="1"/>
    <col min="7951" max="8192" width="8.88671875" style="157"/>
    <col min="8193" max="8193" width="4.44140625" style="157" customWidth="1"/>
    <col min="8194" max="8194" width="4.5546875" style="157" customWidth="1"/>
    <col min="8195" max="8195" width="3.109375" style="157" customWidth="1"/>
    <col min="8196" max="8196" width="3.44140625" style="157" customWidth="1"/>
    <col min="8197" max="8197" width="3.33203125" style="157" customWidth="1"/>
    <col min="8198" max="8198" width="4.44140625" style="157" customWidth="1"/>
    <col min="8199" max="8199" width="3" style="157" customWidth="1"/>
    <col min="8200" max="8200" width="5" style="157" customWidth="1"/>
    <col min="8201" max="8201" width="6.5546875" style="157" customWidth="1"/>
    <col min="8202" max="8202" width="64.33203125" style="157" customWidth="1"/>
    <col min="8203" max="8203" width="15.33203125" style="157" customWidth="1"/>
    <col min="8204" max="8204" width="14.109375" style="157" customWidth="1"/>
    <col min="8205" max="8205" width="15.6640625" style="157" customWidth="1"/>
    <col min="8206" max="8206" width="15.44140625" style="157" customWidth="1"/>
    <col min="8207" max="8448" width="8.88671875" style="157"/>
    <col min="8449" max="8449" width="4.44140625" style="157" customWidth="1"/>
    <col min="8450" max="8450" width="4.5546875" style="157" customWidth="1"/>
    <col min="8451" max="8451" width="3.109375" style="157" customWidth="1"/>
    <col min="8452" max="8452" width="3.44140625" style="157" customWidth="1"/>
    <col min="8453" max="8453" width="3.33203125" style="157" customWidth="1"/>
    <col min="8454" max="8454" width="4.44140625" style="157" customWidth="1"/>
    <col min="8455" max="8455" width="3" style="157" customWidth="1"/>
    <col min="8456" max="8456" width="5" style="157" customWidth="1"/>
    <col min="8457" max="8457" width="6.5546875" style="157" customWidth="1"/>
    <col min="8458" max="8458" width="64.33203125" style="157" customWidth="1"/>
    <col min="8459" max="8459" width="15.33203125" style="157" customWidth="1"/>
    <col min="8460" max="8460" width="14.109375" style="157" customWidth="1"/>
    <col min="8461" max="8461" width="15.6640625" style="157" customWidth="1"/>
    <col min="8462" max="8462" width="15.44140625" style="157" customWidth="1"/>
    <col min="8463" max="8704" width="8.88671875" style="157"/>
    <col min="8705" max="8705" width="4.44140625" style="157" customWidth="1"/>
    <col min="8706" max="8706" width="4.5546875" style="157" customWidth="1"/>
    <col min="8707" max="8707" width="3.109375" style="157" customWidth="1"/>
    <col min="8708" max="8708" width="3.44140625" style="157" customWidth="1"/>
    <col min="8709" max="8709" width="3.33203125" style="157" customWidth="1"/>
    <col min="8710" max="8710" width="4.44140625" style="157" customWidth="1"/>
    <col min="8711" max="8711" width="3" style="157" customWidth="1"/>
    <col min="8712" max="8712" width="5" style="157" customWidth="1"/>
    <col min="8713" max="8713" width="6.5546875" style="157" customWidth="1"/>
    <col min="8714" max="8714" width="64.33203125" style="157" customWidth="1"/>
    <col min="8715" max="8715" width="15.33203125" style="157" customWidth="1"/>
    <col min="8716" max="8716" width="14.109375" style="157" customWidth="1"/>
    <col min="8717" max="8717" width="15.6640625" style="157" customWidth="1"/>
    <col min="8718" max="8718" width="15.44140625" style="157" customWidth="1"/>
    <col min="8719" max="8960" width="8.88671875" style="157"/>
    <col min="8961" max="8961" width="4.44140625" style="157" customWidth="1"/>
    <col min="8962" max="8962" width="4.5546875" style="157" customWidth="1"/>
    <col min="8963" max="8963" width="3.109375" style="157" customWidth="1"/>
    <col min="8964" max="8964" width="3.44140625" style="157" customWidth="1"/>
    <col min="8965" max="8965" width="3.33203125" style="157" customWidth="1"/>
    <col min="8966" max="8966" width="4.44140625" style="157" customWidth="1"/>
    <col min="8967" max="8967" width="3" style="157" customWidth="1"/>
    <col min="8968" max="8968" width="5" style="157" customWidth="1"/>
    <col min="8969" max="8969" width="6.5546875" style="157" customWidth="1"/>
    <col min="8970" max="8970" width="64.33203125" style="157" customWidth="1"/>
    <col min="8971" max="8971" width="15.33203125" style="157" customWidth="1"/>
    <col min="8972" max="8972" width="14.109375" style="157" customWidth="1"/>
    <col min="8973" max="8973" width="15.6640625" style="157" customWidth="1"/>
    <col min="8974" max="8974" width="15.44140625" style="157" customWidth="1"/>
    <col min="8975" max="9216" width="8.88671875" style="157"/>
    <col min="9217" max="9217" width="4.44140625" style="157" customWidth="1"/>
    <col min="9218" max="9218" width="4.5546875" style="157" customWidth="1"/>
    <col min="9219" max="9219" width="3.109375" style="157" customWidth="1"/>
    <col min="9220" max="9220" width="3.44140625" style="157" customWidth="1"/>
    <col min="9221" max="9221" width="3.33203125" style="157" customWidth="1"/>
    <col min="9222" max="9222" width="4.44140625" style="157" customWidth="1"/>
    <col min="9223" max="9223" width="3" style="157" customWidth="1"/>
    <col min="9224" max="9224" width="5" style="157" customWidth="1"/>
    <col min="9225" max="9225" width="6.5546875" style="157" customWidth="1"/>
    <col min="9226" max="9226" width="64.33203125" style="157" customWidth="1"/>
    <col min="9227" max="9227" width="15.33203125" style="157" customWidth="1"/>
    <col min="9228" max="9228" width="14.109375" style="157" customWidth="1"/>
    <col min="9229" max="9229" width="15.6640625" style="157" customWidth="1"/>
    <col min="9230" max="9230" width="15.44140625" style="157" customWidth="1"/>
    <col min="9231" max="9472" width="8.88671875" style="157"/>
    <col min="9473" max="9473" width="4.44140625" style="157" customWidth="1"/>
    <col min="9474" max="9474" width="4.5546875" style="157" customWidth="1"/>
    <col min="9475" max="9475" width="3.109375" style="157" customWidth="1"/>
    <col min="9476" max="9476" width="3.44140625" style="157" customWidth="1"/>
    <col min="9477" max="9477" width="3.33203125" style="157" customWidth="1"/>
    <col min="9478" max="9478" width="4.44140625" style="157" customWidth="1"/>
    <col min="9479" max="9479" width="3" style="157" customWidth="1"/>
    <col min="9480" max="9480" width="5" style="157" customWidth="1"/>
    <col min="9481" max="9481" width="6.5546875" style="157" customWidth="1"/>
    <col min="9482" max="9482" width="64.33203125" style="157" customWidth="1"/>
    <col min="9483" max="9483" width="15.33203125" style="157" customWidth="1"/>
    <col min="9484" max="9484" width="14.109375" style="157" customWidth="1"/>
    <col min="9485" max="9485" width="15.6640625" style="157" customWidth="1"/>
    <col min="9486" max="9486" width="15.44140625" style="157" customWidth="1"/>
    <col min="9487" max="9728" width="8.88671875" style="157"/>
    <col min="9729" max="9729" width="4.44140625" style="157" customWidth="1"/>
    <col min="9730" max="9730" width="4.5546875" style="157" customWidth="1"/>
    <col min="9731" max="9731" width="3.109375" style="157" customWidth="1"/>
    <col min="9732" max="9732" width="3.44140625" style="157" customWidth="1"/>
    <col min="9733" max="9733" width="3.33203125" style="157" customWidth="1"/>
    <col min="9734" max="9734" width="4.44140625" style="157" customWidth="1"/>
    <col min="9735" max="9735" width="3" style="157" customWidth="1"/>
    <col min="9736" max="9736" width="5" style="157" customWidth="1"/>
    <col min="9737" max="9737" width="6.5546875" style="157" customWidth="1"/>
    <col min="9738" max="9738" width="64.33203125" style="157" customWidth="1"/>
    <col min="9739" max="9739" width="15.33203125" style="157" customWidth="1"/>
    <col min="9740" max="9740" width="14.109375" style="157" customWidth="1"/>
    <col min="9741" max="9741" width="15.6640625" style="157" customWidth="1"/>
    <col min="9742" max="9742" width="15.44140625" style="157" customWidth="1"/>
    <col min="9743" max="9984" width="8.88671875" style="157"/>
    <col min="9985" max="9985" width="4.44140625" style="157" customWidth="1"/>
    <col min="9986" max="9986" width="4.5546875" style="157" customWidth="1"/>
    <col min="9987" max="9987" width="3.109375" style="157" customWidth="1"/>
    <col min="9988" max="9988" width="3.44140625" style="157" customWidth="1"/>
    <col min="9989" max="9989" width="3.33203125" style="157" customWidth="1"/>
    <col min="9990" max="9990" width="4.44140625" style="157" customWidth="1"/>
    <col min="9991" max="9991" width="3" style="157" customWidth="1"/>
    <col min="9992" max="9992" width="5" style="157" customWidth="1"/>
    <col min="9993" max="9993" width="6.5546875" style="157" customWidth="1"/>
    <col min="9994" max="9994" width="64.33203125" style="157" customWidth="1"/>
    <col min="9995" max="9995" width="15.33203125" style="157" customWidth="1"/>
    <col min="9996" max="9996" width="14.109375" style="157" customWidth="1"/>
    <col min="9997" max="9997" width="15.6640625" style="157" customWidth="1"/>
    <col min="9998" max="9998" width="15.44140625" style="157" customWidth="1"/>
    <col min="9999" max="10240" width="8.88671875" style="157"/>
    <col min="10241" max="10241" width="4.44140625" style="157" customWidth="1"/>
    <col min="10242" max="10242" width="4.5546875" style="157" customWidth="1"/>
    <col min="10243" max="10243" width="3.109375" style="157" customWidth="1"/>
    <col min="10244" max="10244" width="3.44140625" style="157" customWidth="1"/>
    <col min="10245" max="10245" width="3.33203125" style="157" customWidth="1"/>
    <col min="10246" max="10246" width="4.44140625" style="157" customWidth="1"/>
    <col min="10247" max="10247" width="3" style="157" customWidth="1"/>
    <col min="10248" max="10248" width="5" style="157" customWidth="1"/>
    <col min="10249" max="10249" width="6.5546875" style="157" customWidth="1"/>
    <col min="10250" max="10250" width="64.33203125" style="157" customWidth="1"/>
    <col min="10251" max="10251" width="15.33203125" style="157" customWidth="1"/>
    <col min="10252" max="10252" width="14.109375" style="157" customWidth="1"/>
    <col min="10253" max="10253" width="15.6640625" style="157" customWidth="1"/>
    <col min="10254" max="10254" width="15.44140625" style="157" customWidth="1"/>
    <col min="10255" max="10496" width="8.88671875" style="157"/>
    <col min="10497" max="10497" width="4.44140625" style="157" customWidth="1"/>
    <col min="10498" max="10498" width="4.5546875" style="157" customWidth="1"/>
    <col min="10499" max="10499" width="3.109375" style="157" customWidth="1"/>
    <col min="10500" max="10500" width="3.44140625" style="157" customWidth="1"/>
    <col min="10501" max="10501" width="3.33203125" style="157" customWidth="1"/>
    <col min="10502" max="10502" width="4.44140625" style="157" customWidth="1"/>
    <col min="10503" max="10503" width="3" style="157" customWidth="1"/>
    <col min="10504" max="10504" width="5" style="157" customWidth="1"/>
    <col min="10505" max="10505" width="6.5546875" style="157" customWidth="1"/>
    <col min="10506" max="10506" width="64.33203125" style="157" customWidth="1"/>
    <col min="10507" max="10507" width="15.33203125" style="157" customWidth="1"/>
    <col min="10508" max="10508" width="14.109375" style="157" customWidth="1"/>
    <col min="10509" max="10509" width="15.6640625" style="157" customWidth="1"/>
    <col min="10510" max="10510" width="15.44140625" style="157" customWidth="1"/>
    <col min="10511" max="10752" width="8.88671875" style="157"/>
    <col min="10753" max="10753" width="4.44140625" style="157" customWidth="1"/>
    <col min="10754" max="10754" width="4.5546875" style="157" customWidth="1"/>
    <col min="10755" max="10755" width="3.109375" style="157" customWidth="1"/>
    <col min="10756" max="10756" width="3.44140625" style="157" customWidth="1"/>
    <col min="10757" max="10757" width="3.33203125" style="157" customWidth="1"/>
    <col min="10758" max="10758" width="4.44140625" style="157" customWidth="1"/>
    <col min="10759" max="10759" width="3" style="157" customWidth="1"/>
    <col min="10760" max="10760" width="5" style="157" customWidth="1"/>
    <col min="10761" max="10761" width="6.5546875" style="157" customWidth="1"/>
    <col min="10762" max="10762" width="64.33203125" style="157" customWidth="1"/>
    <col min="10763" max="10763" width="15.33203125" style="157" customWidth="1"/>
    <col min="10764" max="10764" width="14.109375" style="157" customWidth="1"/>
    <col min="10765" max="10765" width="15.6640625" style="157" customWidth="1"/>
    <col min="10766" max="10766" width="15.44140625" style="157" customWidth="1"/>
    <col min="10767" max="11008" width="8.88671875" style="157"/>
    <col min="11009" max="11009" width="4.44140625" style="157" customWidth="1"/>
    <col min="11010" max="11010" width="4.5546875" style="157" customWidth="1"/>
    <col min="11011" max="11011" width="3.109375" style="157" customWidth="1"/>
    <col min="11012" max="11012" width="3.44140625" style="157" customWidth="1"/>
    <col min="11013" max="11013" width="3.33203125" style="157" customWidth="1"/>
    <col min="11014" max="11014" width="4.44140625" style="157" customWidth="1"/>
    <col min="11015" max="11015" width="3" style="157" customWidth="1"/>
    <col min="11016" max="11016" width="5" style="157" customWidth="1"/>
    <col min="11017" max="11017" width="6.5546875" style="157" customWidth="1"/>
    <col min="11018" max="11018" width="64.33203125" style="157" customWidth="1"/>
    <col min="11019" max="11019" width="15.33203125" style="157" customWidth="1"/>
    <col min="11020" max="11020" width="14.109375" style="157" customWidth="1"/>
    <col min="11021" max="11021" width="15.6640625" style="157" customWidth="1"/>
    <col min="11022" max="11022" width="15.44140625" style="157" customWidth="1"/>
    <col min="11023" max="11264" width="8.88671875" style="157"/>
    <col min="11265" max="11265" width="4.44140625" style="157" customWidth="1"/>
    <col min="11266" max="11266" width="4.5546875" style="157" customWidth="1"/>
    <col min="11267" max="11267" width="3.109375" style="157" customWidth="1"/>
    <col min="11268" max="11268" width="3.44140625" style="157" customWidth="1"/>
    <col min="11269" max="11269" width="3.33203125" style="157" customWidth="1"/>
    <col min="11270" max="11270" width="4.44140625" style="157" customWidth="1"/>
    <col min="11271" max="11271" width="3" style="157" customWidth="1"/>
    <col min="11272" max="11272" width="5" style="157" customWidth="1"/>
    <col min="11273" max="11273" width="6.5546875" style="157" customWidth="1"/>
    <col min="11274" max="11274" width="64.33203125" style="157" customWidth="1"/>
    <col min="11275" max="11275" width="15.33203125" style="157" customWidth="1"/>
    <col min="11276" max="11276" width="14.109375" style="157" customWidth="1"/>
    <col min="11277" max="11277" width="15.6640625" style="157" customWidth="1"/>
    <col min="11278" max="11278" width="15.44140625" style="157" customWidth="1"/>
    <col min="11279" max="11520" width="8.88671875" style="157"/>
    <col min="11521" max="11521" width="4.44140625" style="157" customWidth="1"/>
    <col min="11522" max="11522" width="4.5546875" style="157" customWidth="1"/>
    <col min="11523" max="11523" width="3.109375" style="157" customWidth="1"/>
    <col min="11524" max="11524" width="3.44140625" style="157" customWidth="1"/>
    <col min="11525" max="11525" width="3.33203125" style="157" customWidth="1"/>
    <col min="11526" max="11526" width="4.44140625" style="157" customWidth="1"/>
    <col min="11527" max="11527" width="3" style="157" customWidth="1"/>
    <col min="11528" max="11528" width="5" style="157" customWidth="1"/>
    <col min="11529" max="11529" width="6.5546875" style="157" customWidth="1"/>
    <col min="11530" max="11530" width="64.33203125" style="157" customWidth="1"/>
    <col min="11531" max="11531" width="15.33203125" style="157" customWidth="1"/>
    <col min="11532" max="11532" width="14.109375" style="157" customWidth="1"/>
    <col min="11533" max="11533" width="15.6640625" style="157" customWidth="1"/>
    <col min="11534" max="11534" width="15.44140625" style="157" customWidth="1"/>
    <col min="11535" max="11776" width="8.88671875" style="157"/>
    <col min="11777" max="11777" width="4.44140625" style="157" customWidth="1"/>
    <col min="11778" max="11778" width="4.5546875" style="157" customWidth="1"/>
    <col min="11779" max="11779" width="3.109375" style="157" customWidth="1"/>
    <col min="11780" max="11780" width="3.44140625" style="157" customWidth="1"/>
    <col min="11781" max="11781" width="3.33203125" style="157" customWidth="1"/>
    <col min="11782" max="11782" width="4.44140625" style="157" customWidth="1"/>
    <col min="11783" max="11783" width="3" style="157" customWidth="1"/>
    <col min="11784" max="11784" width="5" style="157" customWidth="1"/>
    <col min="11785" max="11785" width="6.5546875" style="157" customWidth="1"/>
    <col min="11786" max="11786" width="64.33203125" style="157" customWidth="1"/>
    <col min="11787" max="11787" width="15.33203125" style="157" customWidth="1"/>
    <col min="11788" max="11788" width="14.109375" style="157" customWidth="1"/>
    <col min="11789" max="11789" width="15.6640625" style="157" customWidth="1"/>
    <col min="11790" max="11790" width="15.44140625" style="157" customWidth="1"/>
    <col min="11791" max="12032" width="8.88671875" style="157"/>
    <col min="12033" max="12033" width="4.44140625" style="157" customWidth="1"/>
    <col min="12034" max="12034" width="4.5546875" style="157" customWidth="1"/>
    <col min="12035" max="12035" width="3.109375" style="157" customWidth="1"/>
    <col min="12036" max="12036" width="3.44140625" style="157" customWidth="1"/>
    <col min="12037" max="12037" width="3.33203125" style="157" customWidth="1"/>
    <col min="12038" max="12038" width="4.44140625" style="157" customWidth="1"/>
    <col min="12039" max="12039" width="3" style="157" customWidth="1"/>
    <col min="12040" max="12040" width="5" style="157" customWidth="1"/>
    <col min="12041" max="12041" width="6.5546875" style="157" customWidth="1"/>
    <col min="12042" max="12042" width="64.33203125" style="157" customWidth="1"/>
    <col min="12043" max="12043" width="15.33203125" style="157" customWidth="1"/>
    <col min="12044" max="12044" width="14.109375" style="157" customWidth="1"/>
    <col min="12045" max="12045" width="15.6640625" style="157" customWidth="1"/>
    <col min="12046" max="12046" width="15.44140625" style="157" customWidth="1"/>
    <col min="12047" max="12288" width="8.88671875" style="157"/>
    <col min="12289" max="12289" width="4.44140625" style="157" customWidth="1"/>
    <col min="12290" max="12290" width="4.5546875" style="157" customWidth="1"/>
    <col min="12291" max="12291" width="3.109375" style="157" customWidth="1"/>
    <col min="12292" max="12292" width="3.44140625" style="157" customWidth="1"/>
    <col min="12293" max="12293" width="3.33203125" style="157" customWidth="1"/>
    <col min="12294" max="12294" width="4.44140625" style="157" customWidth="1"/>
    <col min="12295" max="12295" width="3" style="157" customWidth="1"/>
    <col min="12296" max="12296" width="5" style="157" customWidth="1"/>
    <col min="12297" max="12297" width="6.5546875" style="157" customWidth="1"/>
    <col min="12298" max="12298" width="64.33203125" style="157" customWidth="1"/>
    <col min="12299" max="12299" width="15.33203125" style="157" customWidth="1"/>
    <col min="12300" max="12300" width="14.109375" style="157" customWidth="1"/>
    <col min="12301" max="12301" width="15.6640625" style="157" customWidth="1"/>
    <col min="12302" max="12302" width="15.44140625" style="157" customWidth="1"/>
    <col min="12303" max="12544" width="8.88671875" style="157"/>
    <col min="12545" max="12545" width="4.44140625" style="157" customWidth="1"/>
    <col min="12546" max="12546" width="4.5546875" style="157" customWidth="1"/>
    <col min="12547" max="12547" width="3.109375" style="157" customWidth="1"/>
    <col min="12548" max="12548" width="3.44140625" style="157" customWidth="1"/>
    <col min="12549" max="12549" width="3.33203125" style="157" customWidth="1"/>
    <col min="12550" max="12550" width="4.44140625" style="157" customWidth="1"/>
    <col min="12551" max="12551" width="3" style="157" customWidth="1"/>
    <col min="12552" max="12552" width="5" style="157" customWidth="1"/>
    <col min="12553" max="12553" width="6.5546875" style="157" customWidth="1"/>
    <col min="12554" max="12554" width="64.33203125" style="157" customWidth="1"/>
    <col min="12555" max="12555" width="15.33203125" style="157" customWidth="1"/>
    <col min="12556" max="12556" width="14.109375" style="157" customWidth="1"/>
    <col min="12557" max="12557" width="15.6640625" style="157" customWidth="1"/>
    <col min="12558" max="12558" width="15.44140625" style="157" customWidth="1"/>
    <col min="12559" max="12800" width="8.88671875" style="157"/>
    <col min="12801" max="12801" width="4.44140625" style="157" customWidth="1"/>
    <col min="12802" max="12802" width="4.5546875" style="157" customWidth="1"/>
    <col min="12803" max="12803" width="3.109375" style="157" customWidth="1"/>
    <col min="12804" max="12804" width="3.44140625" style="157" customWidth="1"/>
    <col min="12805" max="12805" width="3.33203125" style="157" customWidth="1"/>
    <col min="12806" max="12806" width="4.44140625" style="157" customWidth="1"/>
    <col min="12807" max="12807" width="3" style="157" customWidth="1"/>
    <col min="12808" max="12808" width="5" style="157" customWidth="1"/>
    <col min="12809" max="12809" width="6.5546875" style="157" customWidth="1"/>
    <col min="12810" max="12810" width="64.33203125" style="157" customWidth="1"/>
    <col min="12811" max="12811" width="15.33203125" style="157" customWidth="1"/>
    <col min="12812" max="12812" width="14.109375" style="157" customWidth="1"/>
    <col min="12813" max="12813" width="15.6640625" style="157" customWidth="1"/>
    <col min="12814" max="12814" width="15.44140625" style="157" customWidth="1"/>
    <col min="12815" max="13056" width="8.88671875" style="157"/>
    <col min="13057" max="13057" width="4.44140625" style="157" customWidth="1"/>
    <col min="13058" max="13058" width="4.5546875" style="157" customWidth="1"/>
    <col min="13059" max="13059" width="3.109375" style="157" customWidth="1"/>
    <col min="13060" max="13060" width="3.44140625" style="157" customWidth="1"/>
    <col min="13061" max="13061" width="3.33203125" style="157" customWidth="1"/>
    <col min="13062" max="13062" width="4.44140625" style="157" customWidth="1"/>
    <col min="13063" max="13063" width="3" style="157" customWidth="1"/>
    <col min="13064" max="13064" width="5" style="157" customWidth="1"/>
    <col min="13065" max="13065" width="6.5546875" style="157" customWidth="1"/>
    <col min="13066" max="13066" width="64.33203125" style="157" customWidth="1"/>
    <col min="13067" max="13067" width="15.33203125" style="157" customWidth="1"/>
    <col min="13068" max="13068" width="14.109375" style="157" customWidth="1"/>
    <col min="13069" max="13069" width="15.6640625" style="157" customWidth="1"/>
    <col min="13070" max="13070" width="15.44140625" style="157" customWidth="1"/>
    <col min="13071" max="13312" width="8.88671875" style="157"/>
    <col min="13313" max="13313" width="4.44140625" style="157" customWidth="1"/>
    <col min="13314" max="13314" width="4.5546875" style="157" customWidth="1"/>
    <col min="13315" max="13315" width="3.109375" style="157" customWidth="1"/>
    <col min="13316" max="13316" width="3.44140625" style="157" customWidth="1"/>
    <col min="13317" max="13317" width="3.33203125" style="157" customWidth="1"/>
    <col min="13318" max="13318" width="4.44140625" style="157" customWidth="1"/>
    <col min="13319" max="13319" width="3" style="157" customWidth="1"/>
    <col min="13320" max="13320" width="5" style="157" customWidth="1"/>
    <col min="13321" max="13321" width="6.5546875" style="157" customWidth="1"/>
    <col min="13322" max="13322" width="64.33203125" style="157" customWidth="1"/>
    <col min="13323" max="13323" width="15.33203125" style="157" customWidth="1"/>
    <col min="13324" max="13324" width="14.109375" style="157" customWidth="1"/>
    <col min="13325" max="13325" width="15.6640625" style="157" customWidth="1"/>
    <col min="13326" max="13326" width="15.44140625" style="157" customWidth="1"/>
    <col min="13327" max="13568" width="8.88671875" style="157"/>
    <col min="13569" max="13569" width="4.44140625" style="157" customWidth="1"/>
    <col min="13570" max="13570" width="4.5546875" style="157" customWidth="1"/>
    <col min="13571" max="13571" width="3.109375" style="157" customWidth="1"/>
    <col min="13572" max="13572" width="3.44140625" style="157" customWidth="1"/>
    <col min="13573" max="13573" width="3.33203125" style="157" customWidth="1"/>
    <col min="13574" max="13574" width="4.44140625" style="157" customWidth="1"/>
    <col min="13575" max="13575" width="3" style="157" customWidth="1"/>
    <col min="13576" max="13576" width="5" style="157" customWidth="1"/>
    <col min="13577" max="13577" width="6.5546875" style="157" customWidth="1"/>
    <col min="13578" max="13578" width="64.33203125" style="157" customWidth="1"/>
    <col min="13579" max="13579" width="15.33203125" style="157" customWidth="1"/>
    <col min="13580" max="13580" width="14.109375" style="157" customWidth="1"/>
    <col min="13581" max="13581" width="15.6640625" style="157" customWidth="1"/>
    <col min="13582" max="13582" width="15.44140625" style="157" customWidth="1"/>
    <col min="13583" max="13824" width="8.88671875" style="157"/>
    <col min="13825" max="13825" width="4.44140625" style="157" customWidth="1"/>
    <col min="13826" max="13826" width="4.5546875" style="157" customWidth="1"/>
    <col min="13827" max="13827" width="3.109375" style="157" customWidth="1"/>
    <col min="13828" max="13828" width="3.44140625" style="157" customWidth="1"/>
    <col min="13829" max="13829" width="3.33203125" style="157" customWidth="1"/>
    <col min="13830" max="13830" width="4.44140625" style="157" customWidth="1"/>
    <col min="13831" max="13831" width="3" style="157" customWidth="1"/>
    <col min="13832" max="13832" width="5" style="157" customWidth="1"/>
    <col min="13833" max="13833" width="6.5546875" style="157" customWidth="1"/>
    <col min="13834" max="13834" width="64.33203125" style="157" customWidth="1"/>
    <col min="13835" max="13835" width="15.33203125" style="157" customWidth="1"/>
    <col min="13836" max="13836" width="14.109375" style="157" customWidth="1"/>
    <col min="13837" max="13837" width="15.6640625" style="157" customWidth="1"/>
    <col min="13838" max="13838" width="15.44140625" style="157" customWidth="1"/>
    <col min="13839" max="14080" width="8.88671875" style="157"/>
    <col min="14081" max="14081" width="4.44140625" style="157" customWidth="1"/>
    <col min="14082" max="14082" width="4.5546875" style="157" customWidth="1"/>
    <col min="14083" max="14083" width="3.109375" style="157" customWidth="1"/>
    <col min="14084" max="14084" width="3.44140625" style="157" customWidth="1"/>
    <col min="14085" max="14085" width="3.33203125" style="157" customWidth="1"/>
    <col min="14086" max="14086" width="4.44140625" style="157" customWidth="1"/>
    <col min="14087" max="14087" width="3" style="157" customWidth="1"/>
    <col min="14088" max="14088" width="5" style="157" customWidth="1"/>
    <col min="14089" max="14089" width="6.5546875" style="157" customWidth="1"/>
    <col min="14090" max="14090" width="64.33203125" style="157" customWidth="1"/>
    <col min="14091" max="14091" width="15.33203125" style="157" customWidth="1"/>
    <col min="14092" max="14092" width="14.109375" style="157" customWidth="1"/>
    <col min="14093" max="14093" width="15.6640625" style="157" customWidth="1"/>
    <col min="14094" max="14094" width="15.44140625" style="157" customWidth="1"/>
    <col min="14095" max="14336" width="8.88671875" style="157"/>
    <col min="14337" max="14337" width="4.44140625" style="157" customWidth="1"/>
    <col min="14338" max="14338" width="4.5546875" style="157" customWidth="1"/>
    <col min="14339" max="14339" width="3.109375" style="157" customWidth="1"/>
    <col min="14340" max="14340" width="3.44140625" style="157" customWidth="1"/>
    <col min="14341" max="14341" width="3.33203125" style="157" customWidth="1"/>
    <col min="14342" max="14342" width="4.44140625" style="157" customWidth="1"/>
    <col min="14343" max="14343" width="3" style="157" customWidth="1"/>
    <col min="14344" max="14344" width="5" style="157" customWidth="1"/>
    <col min="14345" max="14345" width="6.5546875" style="157" customWidth="1"/>
    <col min="14346" max="14346" width="64.33203125" style="157" customWidth="1"/>
    <col min="14347" max="14347" width="15.33203125" style="157" customWidth="1"/>
    <col min="14348" max="14348" width="14.109375" style="157" customWidth="1"/>
    <col min="14349" max="14349" width="15.6640625" style="157" customWidth="1"/>
    <col min="14350" max="14350" width="15.44140625" style="157" customWidth="1"/>
    <col min="14351" max="14592" width="8.88671875" style="157"/>
    <col min="14593" max="14593" width="4.44140625" style="157" customWidth="1"/>
    <col min="14594" max="14594" width="4.5546875" style="157" customWidth="1"/>
    <col min="14595" max="14595" width="3.109375" style="157" customWidth="1"/>
    <col min="14596" max="14596" width="3.44140625" style="157" customWidth="1"/>
    <col min="14597" max="14597" width="3.33203125" style="157" customWidth="1"/>
    <col min="14598" max="14598" width="4.44140625" style="157" customWidth="1"/>
    <col min="14599" max="14599" width="3" style="157" customWidth="1"/>
    <col min="14600" max="14600" width="5" style="157" customWidth="1"/>
    <col min="14601" max="14601" width="6.5546875" style="157" customWidth="1"/>
    <col min="14602" max="14602" width="64.33203125" style="157" customWidth="1"/>
    <col min="14603" max="14603" width="15.33203125" style="157" customWidth="1"/>
    <col min="14604" max="14604" width="14.109375" style="157" customWidth="1"/>
    <col min="14605" max="14605" width="15.6640625" style="157" customWidth="1"/>
    <col min="14606" max="14606" width="15.44140625" style="157" customWidth="1"/>
    <col min="14607" max="14848" width="8.88671875" style="157"/>
    <col min="14849" max="14849" width="4.44140625" style="157" customWidth="1"/>
    <col min="14850" max="14850" width="4.5546875" style="157" customWidth="1"/>
    <col min="14851" max="14851" width="3.109375" style="157" customWidth="1"/>
    <col min="14852" max="14852" width="3.44140625" style="157" customWidth="1"/>
    <col min="14853" max="14853" width="3.33203125" style="157" customWidth="1"/>
    <col min="14854" max="14854" width="4.44140625" style="157" customWidth="1"/>
    <col min="14855" max="14855" width="3" style="157" customWidth="1"/>
    <col min="14856" max="14856" width="5" style="157" customWidth="1"/>
    <col min="14857" max="14857" width="6.5546875" style="157" customWidth="1"/>
    <col min="14858" max="14858" width="64.33203125" style="157" customWidth="1"/>
    <col min="14859" max="14859" width="15.33203125" style="157" customWidth="1"/>
    <col min="14860" max="14860" width="14.109375" style="157" customWidth="1"/>
    <col min="14861" max="14861" width="15.6640625" style="157" customWidth="1"/>
    <col min="14862" max="14862" width="15.44140625" style="157" customWidth="1"/>
    <col min="14863" max="15104" width="8.88671875" style="157"/>
    <col min="15105" max="15105" width="4.44140625" style="157" customWidth="1"/>
    <col min="15106" max="15106" width="4.5546875" style="157" customWidth="1"/>
    <col min="15107" max="15107" width="3.109375" style="157" customWidth="1"/>
    <col min="15108" max="15108" width="3.44140625" style="157" customWidth="1"/>
    <col min="15109" max="15109" width="3.33203125" style="157" customWidth="1"/>
    <col min="15110" max="15110" width="4.44140625" style="157" customWidth="1"/>
    <col min="15111" max="15111" width="3" style="157" customWidth="1"/>
    <col min="15112" max="15112" width="5" style="157" customWidth="1"/>
    <col min="15113" max="15113" width="6.5546875" style="157" customWidth="1"/>
    <col min="15114" max="15114" width="64.33203125" style="157" customWidth="1"/>
    <col min="15115" max="15115" width="15.33203125" style="157" customWidth="1"/>
    <col min="15116" max="15116" width="14.109375" style="157" customWidth="1"/>
    <col min="15117" max="15117" width="15.6640625" style="157" customWidth="1"/>
    <col min="15118" max="15118" width="15.44140625" style="157" customWidth="1"/>
    <col min="15119" max="15360" width="8.88671875" style="157"/>
    <col min="15361" max="15361" width="4.44140625" style="157" customWidth="1"/>
    <col min="15362" max="15362" width="4.5546875" style="157" customWidth="1"/>
    <col min="15363" max="15363" width="3.109375" style="157" customWidth="1"/>
    <col min="15364" max="15364" width="3.44140625" style="157" customWidth="1"/>
    <col min="15365" max="15365" width="3.33203125" style="157" customWidth="1"/>
    <col min="15366" max="15366" width="4.44140625" style="157" customWidth="1"/>
    <col min="15367" max="15367" width="3" style="157" customWidth="1"/>
    <col min="15368" max="15368" width="5" style="157" customWidth="1"/>
    <col min="15369" max="15369" width="6.5546875" style="157" customWidth="1"/>
    <col min="15370" max="15370" width="64.33203125" style="157" customWidth="1"/>
    <col min="15371" max="15371" width="15.33203125" style="157" customWidth="1"/>
    <col min="15372" max="15372" width="14.109375" style="157" customWidth="1"/>
    <col min="15373" max="15373" width="15.6640625" style="157" customWidth="1"/>
    <col min="15374" max="15374" width="15.44140625" style="157" customWidth="1"/>
    <col min="15375" max="15616" width="8.88671875" style="157"/>
    <col min="15617" max="15617" width="4.44140625" style="157" customWidth="1"/>
    <col min="15618" max="15618" width="4.5546875" style="157" customWidth="1"/>
    <col min="15619" max="15619" width="3.109375" style="157" customWidth="1"/>
    <col min="15620" max="15620" width="3.44140625" style="157" customWidth="1"/>
    <col min="15621" max="15621" width="3.33203125" style="157" customWidth="1"/>
    <col min="15622" max="15622" width="4.44140625" style="157" customWidth="1"/>
    <col min="15623" max="15623" width="3" style="157" customWidth="1"/>
    <col min="15624" max="15624" width="5" style="157" customWidth="1"/>
    <col min="15625" max="15625" width="6.5546875" style="157" customWidth="1"/>
    <col min="15626" max="15626" width="64.33203125" style="157" customWidth="1"/>
    <col min="15627" max="15627" width="15.33203125" style="157" customWidth="1"/>
    <col min="15628" max="15628" width="14.109375" style="157" customWidth="1"/>
    <col min="15629" max="15629" width="15.6640625" style="157" customWidth="1"/>
    <col min="15630" max="15630" width="15.44140625" style="157" customWidth="1"/>
    <col min="15631" max="15872" width="8.88671875" style="157"/>
    <col min="15873" max="15873" width="4.44140625" style="157" customWidth="1"/>
    <col min="15874" max="15874" width="4.5546875" style="157" customWidth="1"/>
    <col min="15875" max="15875" width="3.109375" style="157" customWidth="1"/>
    <col min="15876" max="15876" width="3.44140625" style="157" customWidth="1"/>
    <col min="15877" max="15877" width="3.33203125" style="157" customWidth="1"/>
    <col min="15878" max="15878" width="4.44140625" style="157" customWidth="1"/>
    <col min="15879" max="15879" width="3" style="157" customWidth="1"/>
    <col min="15880" max="15880" width="5" style="157" customWidth="1"/>
    <col min="15881" max="15881" width="6.5546875" style="157" customWidth="1"/>
    <col min="15882" max="15882" width="64.33203125" style="157" customWidth="1"/>
    <col min="15883" max="15883" width="15.33203125" style="157" customWidth="1"/>
    <col min="15884" max="15884" width="14.109375" style="157" customWidth="1"/>
    <col min="15885" max="15885" width="15.6640625" style="157" customWidth="1"/>
    <col min="15886" max="15886" width="15.44140625" style="157" customWidth="1"/>
    <col min="15887" max="16128" width="8.88671875" style="157"/>
    <col min="16129" max="16129" width="4.44140625" style="157" customWidth="1"/>
    <col min="16130" max="16130" width="4.5546875" style="157" customWidth="1"/>
    <col min="16131" max="16131" width="3.109375" style="157" customWidth="1"/>
    <col min="16132" max="16132" width="3.44140625" style="157" customWidth="1"/>
    <col min="16133" max="16133" width="3.33203125" style="157" customWidth="1"/>
    <col min="16134" max="16134" width="4.44140625" style="157" customWidth="1"/>
    <col min="16135" max="16135" width="3" style="157" customWidth="1"/>
    <col min="16136" max="16136" width="5" style="157" customWidth="1"/>
    <col min="16137" max="16137" width="6.5546875" style="157" customWidth="1"/>
    <col min="16138" max="16138" width="64.33203125" style="157" customWidth="1"/>
    <col min="16139" max="16139" width="15.33203125" style="157" customWidth="1"/>
    <col min="16140" max="16140" width="14.109375" style="157" customWidth="1"/>
    <col min="16141" max="16141" width="15.6640625" style="157" customWidth="1"/>
    <col min="16142" max="16142" width="15.44140625" style="157" customWidth="1"/>
    <col min="16143" max="16384" width="8.88671875" style="157"/>
  </cols>
  <sheetData>
    <row r="1" spans="1:13">
      <c r="L1" s="191"/>
      <c r="M1" s="280" t="s">
        <v>159</v>
      </c>
    </row>
    <row r="2" spans="1:13" ht="15" customHeight="1">
      <c r="J2" s="336" t="s">
        <v>1812</v>
      </c>
      <c r="K2" s="336"/>
      <c r="L2" s="336"/>
      <c r="M2" s="336"/>
    </row>
    <row r="3" spans="1:13" ht="18" customHeight="1">
      <c r="J3" s="337" t="s">
        <v>1813</v>
      </c>
      <c r="K3" s="337"/>
      <c r="L3" s="337"/>
      <c r="M3" s="337"/>
    </row>
    <row r="4" spans="1:13">
      <c r="A4" s="175"/>
      <c r="B4" s="158"/>
      <c r="C4" s="158"/>
      <c r="D4" s="158"/>
      <c r="E4" s="158"/>
      <c r="F4" s="158"/>
      <c r="G4" s="158"/>
      <c r="H4" s="158"/>
      <c r="I4" s="158"/>
      <c r="L4" s="338" t="s">
        <v>1810</v>
      </c>
      <c r="M4" s="339"/>
    </row>
    <row r="5" spans="1:13">
      <c r="A5" s="175"/>
      <c r="B5" s="158"/>
      <c r="C5" s="158"/>
      <c r="D5" s="158"/>
      <c r="E5" s="158"/>
      <c r="F5" s="158"/>
      <c r="G5" s="158"/>
      <c r="H5" s="158"/>
      <c r="I5" s="158"/>
      <c r="L5" s="322"/>
      <c r="M5" s="323"/>
    </row>
    <row r="6" spans="1:13" ht="12.75" customHeight="1">
      <c r="A6" s="340" t="s">
        <v>952</v>
      </c>
      <c r="B6" s="340"/>
      <c r="C6" s="340"/>
      <c r="D6" s="340"/>
      <c r="E6" s="340"/>
      <c r="F6" s="340"/>
      <c r="G6" s="340"/>
      <c r="H6" s="340"/>
      <c r="I6" s="340"/>
      <c r="J6" s="340"/>
      <c r="K6" s="340"/>
      <c r="L6" s="340"/>
      <c r="M6" s="340"/>
    </row>
    <row r="7" spans="1:13">
      <c r="A7" s="176"/>
      <c r="B7" s="159"/>
      <c r="C7" s="159"/>
      <c r="D7" s="159"/>
      <c r="E7" s="159"/>
      <c r="F7" s="159"/>
      <c r="G7" s="159"/>
      <c r="H7" s="159"/>
      <c r="I7" s="159"/>
      <c r="J7" s="159"/>
      <c r="K7" s="160"/>
    </row>
    <row r="8" spans="1:13" ht="12.75" customHeight="1">
      <c r="A8" s="341" t="s">
        <v>35</v>
      </c>
      <c r="B8" s="344" t="s">
        <v>89</v>
      </c>
      <c r="C8" s="345"/>
      <c r="D8" s="345"/>
      <c r="E8" s="345"/>
      <c r="F8" s="345"/>
      <c r="G8" s="345"/>
      <c r="H8" s="345"/>
      <c r="I8" s="346"/>
      <c r="J8" s="347" t="s">
        <v>160</v>
      </c>
      <c r="K8" s="350" t="s">
        <v>908</v>
      </c>
      <c r="L8" s="350" t="s">
        <v>909</v>
      </c>
      <c r="M8" s="350" t="s">
        <v>953</v>
      </c>
    </row>
    <row r="9" spans="1:13" ht="12.75" customHeight="1">
      <c r="A9" s="342"/>
      <c r="B9" s="333" t="s">
        <v>161</v>
      </c>
      <c r="C9" s="334" t="s">
        <v>162</v>
      </c>
      <c r="D9" s="334"/>
      <c r="E9" s="334"/>
      <c r="F9" s="334"/>
      <c r="G9" s="334"/>
      <c r="H9" s="334" t="s">
        <v>163</v>
      </c>
      <c r="I9" s="334"/>
      <c r="J9" s="348"/>
      <c r="K9" s="351"/>
      <c r="L9" s="351"/>
      <c r="M9" s="351"/>
    </row>
    <row r="10" spans="1:13" ht="72" customHeight="1">
      <c r="A10" s="343"/>
      <c r="B10" s="333"/>
      <c r="C10" s="161" t="s">
        <v>164</v>
      </c>
      <c r="D10" s="161" t="s">
        <v>165</v>
      </c>
      <c r="E10" s="161" t="s">
        <v>166</v>
      </c>
      <c r="F10" s="161" t="s">
        <v>167</v>
      </c>
      <c r="G10" s="309" t="s">
        <v>168</v>
      </c>
      <c r="H10" s="309" t="s">
        <v>169</v>
      </c>
      <c r="I10" s="309" t="s">
        <v>170</v>
      </c>
      <c r="J10" s="349"/>
      <c r="K10" s="352"/>
      <c r="L10" s="352"/>
      <c r="M10" s="352"/>
    </row>
    <row r="11" spans="1:13">
      <c r="A11" s="163">
        <v>1</v>
      </c>
      <c r="B11" s="310" t="s">
        <v>38</v>
      </c>
      <c r="C11" s="310" t="s">
        <v>39</v>
      </c>
      <c r="D11" s="310" t="s">
        <v>91</v>
      </c>
      <c r="E11" s="310" t="s">
        <v>172</v>
      </c>
      <c r="F11" s="310" t="s">
        <v>173</v>
      </c>
      <c r="G11" s="310" t="s">
        <v>174</v>
      </c>
      <c r="H11" s="310" t="s">
        <v>175</v>
      </c>
      <c r="I11" s="310" t="s">
        <v>773</v>
      </c>
      <c r="J11" s="162">
        <v>10</v>
      </c>
      <c r="K11" s="163">
        <v>11</v>
      </c>
      <c r="L11" s="193">
        <v>12</v>
      </c>
      <c r="M11" s="163">
        <v>13</v>
      </c>
    </row>
    <row r="12" spans="1:13">
      <c r="A12" s="267">
        <v>1</v>
      </c>
      <c r="B12" s="164" t="s">
        <v>176</v>
      </c>
      <c r="C12" s="164" t="s">
        <v>171</v>
      </c>
      <c r="D12" s="164" t="s">
        <v>177</v>
      </c>
      <c r="E12" s="164" t="s">
        <v>177</v>
      </c>
      <c r="F12" s="164" t="s">
        <v>176</v>
      </c>
      <c r="G12" s="164" t="s">
        <v>177</v>
      </c>
      <c r="H12" s="164" t="s">
        <v>178</v>
      </c>
      <c r="I12" s="164" t="s">
        <v>176</v>
      </c>
      <c r="J12" s="165" t="s">
        <v>179</v>
      </c>
      <c r="K12" s="166">
        <f>K13+K22+K28+K40+K43+K54+K62+K68+K78</f>
        <v>69154847</v>
      </c>
      <c r="L12" s="166">
        <f t="shared" ref="L12:M12" si="0">L13+L22+L28+L40+L43+L54+L62+L68+L78</f>
        <v>67804657</v>
      </c>
      <c r="M12" s="166">
        <f t="shared" si="0"/>
        <v>68666061</v>
      </c>
    </row>
    <row r="13" spans="1:13">
      <c r="A13" s="267">
        <v>2</v>
      </c>
      <c r="B13" s="164" t="s">
        <v>176</v>
      </c>
      <c r="C13" s="164" t="s">
        <v>171</v>
      </c>
      <c r="D13" s="164" t="s">
        <v>180</v>
      </c>
      <c r="E13" s="164" t="s">
        <v>177</v>
      </c>
      <c r="F13" s="164" t="s">
        <v>176</v>
      </c>
      <c r="G13" s="164" t="s">
        <v>177</v>
      </c>
      <c r="H13" s="164" t="s">
        <v>178</v>
      </c>
      <c r="I13" s="164" t="s">
        <v>176</v>
      </c>
      <c r="J13" s="165" t="s">
        <v>181</v>
      </c>
      <c r="K13" s="166">
        <f>K14+K17</f>
        <v>42969100</v>
      </c>
      <c r="L13" s="166">
        <f>L14+L17</f>
        <v>44644895</v>
      </c>
      <c r="M13" s="166">
        <f>M14+M17</f>
        <v>46430691</v>
      </c>
    </row>
    <row r="14" spans="1:13">
      <c r="A14" s="267">
        <v>3</v>
      </c>
      <c r="B14" s="167" t="s">
        <v>182</v>
      </c>
      <c r="C14" s="167" t="s">
        <v>171</v>
      </c>
      <c r="D14" s="167" t="s">
        <v>180</v>
      </c>
      <c r="E14" s="167" t="s">
        <v>180</v>
      </c>
      <c r="F14" s="167" t="s">
        <v>176</v>
      </c>
      <c r="G14" s="167" t="s">
        <v>177</v>
      </c>
      <c r="H14" s="167" t="s">
        <v>178</v>
      </c>
      <c r="I14" s="167" t="s">
        <v>183</v>
      </c>
      <c r="J14" s="168" t="s">
        <v>184</v>
      </c>
      <c r="K14" s="166">
        <f t="shared" ref="K14:M15" si="1">K15</f>
        <v>259000</v>
      </c>
      <c r="L14" s="166">
        <f t="shared" si="1"/>
        <v>269101</v>
      </c>
      <c r="M14" s="166">
        <f t="shared" si="1"/>
        <v>279865</v>
      </c>
    </row>
    <row r="15" spans="1:13" ht="26.4">
      <c r="A15" s="267">
        <v>4</v>
      </c>
      <c r="B15" s="167" t="s">
        <v>182</v>
      </c>
      <c r="C15" s="167" t="s">
        <v>171</v>
      </c>
      <c r="D15" s="167" t="s">
        <v>180</v>
      </c>
      <c r="E15" s="167" t="s">
        <v>180</v>
      </c>
      <c r="F15" s="167" t="s">
        <v>185</v>
      </c>
      <c r="G15" s="167" t="s">
        <v>177</v>
      </c>
      <c r="H15" s="167" t="s">
        <v>178</v>
      </c>
      <c r="I15" s="167" t="s">
        <v>183</v>
      </c>
      <c r="J15" s="168" t="s">
        <v>186</v>
      </c>
      <c r="K15" s="166">
        <f t="shared" si="1"/>
        <v>259000</v>
      </c>
      <c r="L15" s="166">
        <f t="shared" si="1"/>
        <v>269101</v>
      </c>
      <c r="M15" s="166">
        <f t="shared" si="1"/>
        <v>279865</v>
      </c>
    </row>
    <row r="16" spans="1:13" ht="39.6">
      <c r="A16" s="268">
        <v>5</v>
      </c>
      <c r="B16" s="167" t="s">
        <v>182</v>
      </c>
      <c r="C16" s="167" t="s">
        <v>171</v>
      </c>
      <c r="D16" s="167" t="s">
        <v>180</v>
      </c>
      <c r="E16" s="167" t="s">
        <v>180</v>
      </c>
      <c r="F16" s="167" t="s">
        <v>92</v>
      </c>
      <c r="G16" s="167" t="s">
        <v>187</v>
      </c>
      <c r="H16" s="167" t="s">
        <v>178</v>
      </c>
      <c r="I16" s="167" t="s">
        <v>183</v>
      </c>
      <c r="J16" s="168" t="s">
        <v>188</v>
      </c>
      <c r="K16" s="166">
        <v>259000</v>
      </c>
      <c r="L16" s="166">
        <v>269101</v>
      </c>
      <c r="M16" s="166">
        <v>279865</v>
      </c>
    </row>
    <row r="17" spans="1:13">
      <c r="A17" s="267">
        <v>6</v>
      </c>
      <c r="B17" s="164" t="s">
        <v>182</v>
      </c>
      <c r="C17" s="164" t="s">
        <v>171</v>
      </c>
      <c r="D17" s="164" t="s">
        <v>180</v>
      </c>
      <c r="E17" s="164" t="s">
        <v>187</v>
      </c>
      <c r="F17" s="164" t="s">
        <v>176</v>
      </c>
      <c r="G17" s="164" t="s">
        <v>180</v>
      </c>
      <c r="H17" s="164" t="s">
        <v>178</v>
      </c>
      <c r="I17" s="164" t="s">
        <v>183</v>
      </c>
      <c r="J17" s="165" t="s">
        <v>189</v>
      </c>
      <c r="K17" s="166">
        <f>K18+K19+K20+K21</f>
        <v>42710100</v>
      </c>
      <c r="L17" s="166">
        <f>L18+L19+L20+L21</f>
        <v>44375794</v>
      </c>
      <c r="M17" s="166">
        <f>M18+M19+M20+M21</f>
        <v>46150826</v>
      </c>
    </row>
    <row r="18" spans="1:13" ht="52.8">
      <c r="A18" s="267">
        <v>7</v>
      </c>
      <c r="B18" s="164" t="s">
        <v>182</v>
      </c>
      <c r="C18" s="164" t="s">
        <v>171</v>
      </c>
      <c r="D18" s="164" t="s">
        <v>180</v>
      </c>
      <c r="E18" s="164" t="s">
        <v>187</v>
      </c>
      <c r="F18" s="164" t="s">
        <v>185</v>
      </c>
      <c r="G18" s="164" t="s">
        <v>180</v>
      </c>
      <c r="H18" s="164" t="s">
        <v>178</v>
      </c>
      <c r="I18" s="164" t="s">
        <v>183</v>
      </c>
      <c r="J18" s="165" t="s">
        <v>190</v>
      </c>
      <c r="K18" s="166">
        <v>41882100</v>
      </c>
      <c r="L18" s="166">
        <v>43515502</v>
      </c>
      <c r="M18" s="166">
        <v>45256122</v>
      </c>
    </row>
    <row r="19" spans="1:13" ht="79.2">
      <c r="A19" s="267">
        <v>8</v>
      </c>
      <c r="B19" s="164" t="s">
        <v>182</v>
      </c>
      <c r="C19" s="164" t="s">
        <v>171</v>
      </c>
      <c r="D19" s="164" t="s">
        <v>180</v>
      </c>
      <c r="E19" s="164" t="s">
        <v>187</v>
      </c>
      <c r="F19" s="164" t="s">
        <v>191</v>
      </c>
      <c r="G19" s="164" t="s">
        <v>180</v>
      </c>
      <c r="H19" s="164" t="s">
        <v>178</v>
      </c>
      <c r="I19" s="164" t="s">
        <v>183</v>
      </c>
      <c r="J19" s="165" t="s">
        <v>192</v>
      </c>
      <c r="K19" s="166">
        <v>362250</v>
      </c>
      <c r="L19" s="166">
        <v>376378</v>
      </c>
      <c r="M19" s="166">
        <v>391433</v>
      </c>
    </row>
    <row r="20" spans="1:13" ht="29.25" customHeight="1">
      <c r="A20" s="267">
        <v>9</v>
      </c>
      <c r="B20" s="164" t="s">
        <v>182</v>
      </c>
      <c r="C20" s="164" t="s">
        <v>171</v>
      </c>
      <c r="D20" s="164" t="s">
        <v>180</v>
      </c>
      <c r="E20" s="164" t="s">
        <v>187</v>
      </c>
      <c r="F20" s="164" t="s">
        <v>193</v>
      </c>
      <c r="G20" s="164" t="s">
        <v>180</v>
      </c>
      <c r="H20" s="164" t="s">
        <v>178</v>
      </c>
      <c r="I20" s="164" t="s">
        <v>183</v>
      </c>
      <c r="J20" s="165" t="s">
        <v>194</v>
      </c>
      <c r="K20" s="166">
        <v>258750</v>
      </c>
      <c r="L20" s="166">
        <v>268841</v>
      </c>
      <c r="M20" s="166">
        <v>279595</v>
      </c>
    </row>
    <row r="21" spans="1:13" ht="66">
      <c r="A21" s="268">
        <v>10</v>
      </c>
      <c r="B21" s="164" t="s">
        <v>182</v>
      </c>
      <c r="C21" s="164" t="s">
        <v>171</v>
      </c>
      <c r="D21" s="164" t="s">
        <v>180</v>
      </c>
      <c r="E21" s="164" t="s">
        <v>187</v>
      </c>
      <c r="F21" s="164" t="s">
        <v>195</v>
      </c>
      <c r="G21" s="164" t="s">
        <v>180</v>
      </c>
      <c r="H21" s="164" t="s">
        <v>178</v>
      </c>
      <c r="I21" s="164" t="s">
        <v>183</v>
      </c>
      <c r="J21" s="165" t="s">
        <v>196</v>
      </c>
      <c r="K21" s="166">
        <v>207000</v>
      </c>
      <c r="L21" s="166">
        <v>215073</v>
      </c>
      <c r="M21" s="166">
        <v>223676</v>
      </c>
    </row>
    <row r="22" spans="1:13" ht="26.4">
      <c r="A22" s="267">
        <v>11</v>
      </c>
      <c r="B22" s="167" t="s">
        <v>176</v>
      </c>
      <c r="C22" s="167" t="s">
        <v>171</v>
      </c>
      <c r="D22" s="167" t="s">
        <v>197</v>
      </c>
      <c r="E22" s="167" t="s">
        <v>177</v>
      </c>
      <c r="F22" s="167" t="s">
        <v>176</v>
      </c>
      <c r="G22" s="167" t="s">
        <v>177</v>
      </c>
      <c r="H22" s="167" t="s">
        <v>178</v>
      </c>
      <c r="I22" s="167" t="s">
        <v>176</v>
      </c>
      <c r="J22" s="168" t="s">
        <v>198</v>
      </c>
      <c r="K22" s="166">
        <f>K23</f>
        <v>634500</v>
      </c>
      <c r="L22" s="166">
        <f>L23</f>
        <v>657000</v>
      </c>
      <c r="M22" s="166">
        <f>M23</f>
        <v>684100</v>
      </c>
    </row>
    <row r="23" spans="1:13" ht="26.4">
      <c r="A23" s="267">
        <v>12</v>
      </c>
      <c r="B23" s="167" t="s">
        <v>176</v>
      </c>
      <c r="C23" s="167" t="s">
        <v>171</v>
      </c>
      <c r="D23" s="167" t="s">
        <v>197</v>
      </c>
      <c r="E23" s="167" t="s">
        <v>187</v>
      </c>
      <c r="F23" s="167" t="s">
        <v>176</v>
      </c>
      <c r="G23" s="167" t="s">
        <v>180</v>
      </c>
      <c r="H23" s="167" t="s">
        <v>178</v>
      </c>
      <c r="I23" s="167" t="s">
        <v>183</v>
      </c>
      <c r="J23" s="168" t="s">
        <v>199</v>
      </c>
      <c r="K23" s="166">
        <f>K24+K25+K26+K27</f>
        <v>634500</v>
      </c>
      <c r="L23" s="166">
        <f>L24+L25+L26+L27</f>
        <v>657000</v>
      </c>
      <c r="M23" s="166">
        <f>M24+M25+M26+M27</f>
        <v>684100</v>
      </c>
    </row>
    <row r="24" spans="1:13" ht="79.2">
      <c r="A24" s="267">
        <v>13</v>
      </c>
      <c r="B24" s="167" t="s">
        <v>200</v>
      </c>
      <c r="C24" s="167" t="s">
        <v>171</v>
      </c>
      <c r="D24" s="167" t="s">
        <v>197</v>
      </c>
      <c r="E24" s="167" t="s">
        <v>187</v>
      </c>
      <c r="F24" s="167" t="s">
        <v>954</v>
      </c>
      <c r="G24" s="167" t="s">
        <v>180</v>
      </c>
      <c r="H24" s="167" t="s">
        <v>178</v>
      </c>
      <c r="I24" s="167" t="s">
        <v>183</v>
      </c>
      <c r="J24" s="269" t="s">
        <v>955</v>
      </c>
      <c r="K24" s="166">
        <v>290800</v>
      </c>
      <c r="L24" s="166">
        <v>302900</v>
      </c>
      <c r="M24" s="166">
        <v>314900</v>
      </c>
    </row>
    <row r="25" spans="1:13" ht="92.4">
      <c r="A25" s="267">
        <v>14</v>
      </c>
      <c r="B25" s="167" t="s">
        <v>200</v>
      </c>
      <c r="C25" s="167" t="s">
        <v>171</v>
      </c>
      <c r="D25" s="167" t="s">
        <v>197</v>
      </c>
      <c r="E25" s="167" t="s">
        <v>187</v>
      </c>
      <c r="F25" s="167" t="s">
        <v>956</v>
      </c>
      <c r="G25" s="167" t="s">
        <v>180</v>
      </c>
      <c r="H25" s="167" t="s">
        <v>178</v>
      </c>
      <c r="I25" s="167" t="s">
        <v>183</v>
      </c>
      <c r="J25" s="269" t="s">
        <v>957</v>
      </c>
      <c r="K25" s="166">
        <v>1500</v>
      </c>
      <c r="L25" s="166">
        <v>1500</v>
      </c>
      <c r="M25" s="166">
        <v>1600</v>
      </c>
    </row>
    <row r="26" spans="1:13" ht="79.2">
      <c r="A26" s="268">
        <v>15</v>
      </c>
      <c r="B26" s="167" t="s">
        <v>200</v>
      </c>
      <c r="C26" s="167" t="s">
        <v>171</v>
      </c>
      <c r="D26" s="167" t="s">
        <v>197</v>
      </c>
      <c r="E26" s="167" t="s">
        <v>187</v>
      </c>
      <c r="F26" s="167" t="s">
        <v>958</v>
      </c>
      <c r="G26" s="167" t="s">
        <v>180</v>
      </c>
      <c r="H26" s="167" t="s">
        <v>178</v>
      </c>
      <c r="I26" s="167" t="s">
        <v>183</v>
      </c>
      <c r="J26" s="269" t="s">
        <v>959</v>
      </c>
      <c r="K26" s="166">
        <v>379800</v>
      </c>
      <c r="L26" s="166">
        <v>394500</v>
      </c>
      <c r="M26" s="166">
        <v>407600</v>
      </c>
    </row>
    <row r="27" spans="1:13" ht="79.2">
      <c r="A27" s="267">
        <v>16</v>
      </c>
      <c r="B27" s="167" t="s">
        <v>200</v>
      </c>
      <c r="C27" s="167" t="s">
        <v>171</v>
      </c>
      <c r="D27" s="167" t="s">
        <v>197</v>
      </c>
      <c r="E27" s="167" t="s">
        <v>187</v>
      </c>
      <c r="F27" s="167" t="s">
        <v>960</v>
      </c>
      <c r="G27" s="167" t="s">
        <v>180</v>
      </c>
      <c r="H27" s="167" t="s">
        <v>178</v>
      </c>
      <c r="I27" s="167" t="s">
        <v>183</v>
      </c>
      <c r="J27" s="269" t="s">
        <v>961</v>
      </c>
      <c r="K27" s="166">
        <v>-37600</v>
      </c>
      <c r="L27" s="166">
        <v>-41900</v>
      </c>
      <c r="M27" s="166">
        <v>-40000</v>
      </c>
    </row>
    <row r="28" spans="1:13">
      <c r="A28" s="267">
        <v>17</v>
      </c>
      <c r="B28" s="167" t="s">
        <v>176</v>
      </c>
      <c r="C28" s="167" t="s">
        <v>171</v>
      </c>
      <c r="D28" s="167" t="s">
        <v>202</v>
      </c>
      <c r="E28" s="167" t="s">
        <v>177</v>
      </c>
      <c r="F28" s="167" t="s">
        <v>176</v>
      </c>
      <c r="G28" s="167" t="s">
        <v>177</v>
      </c>
      <c r="H28" s="167" t="s">
        <v>178</v>
      </c>
      <c r="I28" s="167" t="s">
        <v>176</v>
      </c>
      <c r="J28" s="168" t="s">
        <v>203</v>
      </c>
      <c r="K28" s="166">
        <f>K29+K32+K34+K36+K38</f>
        <v>15049727</v>
      </c>
      <c r="L28" s="166">
        <f>L29+L32+L34+L36+L38</f>
        <v>11747565</v>
      </c>
      <c r="M28" s="166">
        <f>M29+M32+M34+M36+M38</f>
        <v>10647382</v>
      </c>
    </row>
    <row r="29" spans="1:13" ht="26.4">
      <c r="A29" s="267">
        <v>18</v>
      </c>
      <c r="B29" s="167" t="s">
        <v>176</v>
      </c>
      <c r="C29" s="167" t="s">
        <v>171</v>
      </c>
      <c r="D29" s="167" t="s">
        <v>202</v>
      </c>
      <c r="E29" s="167" t="s">
        <v>180</v>
      </c>
      <c r="F29" s="167" t="s">
        <v>176</v>
      </c>
      <c r="G29" s="167" t="s">
        <v>177</v>
      </c>
      <c r="H29" s="167" t="s">
        <v>178</v>
      </c>
      <c r="I29" s="167" t="s">
        <v>183</v>
      </c>
      <c r="J29" s="168" t="s">
        <v>962</v>
      </c>
      <c r="K29" s="166">
        <f t="shared" ref="K29:M30" si="2">K30</f>
        <v>6290600</v>
      </c>
      <c r="L29" s="166">
        <f t="shared" si="2"/>
        <v>7485700</v>
      </c>
      <c r="M29" s="166">
        <f t="shared" si="2"/>
        <v>7944100</v>
      </c>
    </row>
    <row r="30" spans="1:13" ht="26.4">
      <c r="A30" s="267">
        <v>19</v>
      </c>
      <c r="B30" s="167" t="s">
        <v>182</v>
      </c>
      <c r="C30" s="167" t="s">
        <v>171</v>
      </c>
      <c r="D30" s="167" t="s">
        <v>202</v>
      </c>
      <c r="E30" s="167" t="s">
        <v>180</v>
      </c>
      <c r="F30" s="167" t="s">
        <v>185</v>
      </c>
      <c r="G30" s="167" t="s">
        <v>180</v>
      </c>
      <c r="H30" s="167" t="s">
        <v>178</v>
      </c>
      <c r="I30" s="167" t="s">
        <v>183</v>
      </c>
      <c r="J30" s="168" t="s">
        <v>963</v>
      </c>
      <c r="K30" s="166">
        <f t="shared" si="2"/>
        <v>6290600</v>
      </c>
      <c r="L30" s="166">
        <f t="shared" si="2"/>
        <v>7485700</v>
      </c>
      <c r="M30" s="166">
        <f t="shared" si="2"/>
        <v>7944100</v>
      </c>
    </row>
    <row r="31" spans="1:13" ht="26.4">
      <c r="A31" s="268">
        <v>20</v>
      </c>
      <c r="B31" s="167" t="s">
        <v>182</v>
      </c>
      <c r="C31" s="167" t="s">
        <v>171</v>
      </c>
      <c r="D31" s="167" t="s">
        <v>202</v>
      </c>
      <c r="E31" s="167" t="s">
        <v>180</v>
      </c>
      <c r="F31" s="167" t="s">
        <v>964</v>
      </c>
      <c r="G31" s="167" t="s">
        <v>180</v>
      </c>
      <c r="H31" s="167" t="s">
        <v>178</v>
      </c>
      <c r="I31" s="167" t="s">
        <v>183</v>
      </c>
      <c r="J31" s="168" t="s">
        <v>963</v>
      </c>
      <c r="K31" s="166">
        <v>6290600</v>
      </c>
      <c r="L31" s="166">
        <v>7485700</v>
      </c>
      <c r="M31" s="166">
        <v>7944100</v>
      </c>
    </row>
    <row r="32" spans="1:13" ht="26.4">
      <c r="A32" s="267">
        <v>21</v>
      </c>
      <c r="B32" s="167" t="s">
        <v>182</v>
      </c>
      <c r="C32" s="167" t="s">
        <v>171</v>
      </c>
      <c r="D32" s="167" t="s">
        <v>202</v>
      </c>
      <c r="E32" s="167" t="s">
        <v>180</v>
      </c>
      <c r="F32" s="167" t="s">
        <v>191</v>
      </c>
      <c r="G32" s="167" t="s">
        <v>180</v>
      </c>
      <c r="H32" s="167" t="s">
        <v>178</v>
      </c>
      <c r="I32" s="167" t="s">
        <v>183</v>
      </c>
      <c r="J32" s="168" t="s">
        <v>965</v>
      </c>
      <c r="K32" s="166">
        <f>K33</f>
        <v>1402300</v>
      </c>
      <c r="L32" s="166">
        <f>L33</f>
        <v>1564200</v>
      </c>
      <c r="M32" s="166">
        <f>M33</f>
        <v>1690800</v>
      </c>
    </row>
    <row r="33" spans="1:13" ht="52.8">
      <c r="A33" s="267">
        <v>22</v>
      </c>
      <c r="B33" s="167" t="s">
        <v>182</v>
      </c>
      <c r="C33" s="167" t="s">
        <v>171</v>
      </c>
      <c r="D33" s="167" t="s">
        <v>202</v>
      </c>
      <c r="E33" s="167" t="s">
        <v>180</v>
      </c>
      <c r="F33" s="167" t="s">
        <v>146</v>
      </c>
      <c r="G33" s="167" t="s">
        <v>180</v>
      </c>
      <c r="H33" s="167" t="s">
        <v>178</v>
      </c>
      <c r="I33" s="167" t="s">
        <v>183</v>
      </c>
      <c r="J33" s="168" t="s">
        <v>966</v>
      </c>
      <c r="K33" s="166">
        <v>1402300</v>
      </c>
      <c r="L33" s="166">
        <v>1564200</v>
      </c>
      <c r="M33" s="166">
        <v>1690800</v>
      </c>
    </row>
    <row r="34" spans="1:13" ht="17.25" customHeight="1">
      <c r="A34" s="267">
        <v>23</v>
      </c>
      <c r="B34" s="167" t="s">
        <v>182</v>
      </c>
      <c r="C34" s="167" t="s">
        <v>171</v>
      </c>
      <c r="D34" s="167" t="s">
        <v>202</v>
      </c>
      <c r="E34" s="167" t="s">
        <v>187</v>
      </c>
      <c r="F34" s="167" t="s">
        <v>176</v>
      </c>
      <c r="G34" s="167" t="s">
        <v>187</v>
      </c>
      <c r="H34" s="167" t="s">
        <v>178</v>
      </c>
      <c r="I34" s="167" t="s">
        <v>183</v>
      </c>
      <c r="J34" s="168" t="s">
        <v>204</v>
      </c>
      <c r="K34" s="166">
        <f>K35</f>
        <v>6419829</v>
      </c>
      <c r="L34" s="166">
        <f>L35</f>
        <v>1724124</v>
      </c>
      <c r="M34" s="166">
        <v>0</v>
      </c>
    </row>
    <row r="35" spans="1:13" ht="17.25" customHeight="1">
      <c r="A35" s="267">
        <v>24</v>
      </c>
      <c r="B35" s="167" t="s">
        <v>182</v>
      </c>
      <c r="C35" s="167" t="s">
        <v>171</v>
      </c>
      <c r="D35" s="167" t="s">
        <v>202</v>
      </c>
      <c r="E35" s="167" t="s">
        <v>187</v>
      </c>
      <c r="F35" s="167" t="s">
        <v>185</v>
      </c>
      <c r="G35" s="167" t="s">
        <v>187</v>
      </c>
      <c r="H35" s="167" t="s">
        <v>178</v>
      </c>
      <c r="I35" s="167" t="s">
        <v>183</v>
      </c>
      <c r="J35" s="168" t="s">
        <v>204</v>
      </c>
      <c r="K35" s="166">
        <v>6419829</v>
      </c>
      <c r="L35" s="166">
        <v>1724124</v>
      </c>
      <c r="M35" s="166">
        <v>0</v>
      </c>
    </row>
    <row r="36" spans="1:13" ht="17.25" customHeight="1">
      <c r="A36" s="268">
        <v>25</v>
      </c>
      <c r="B36" s="167" t="s">
        <v>182</v>
      </c>
      <c r="C36" s="167" t="s">
        <v>171</v>
      </c>
      <c r="D36" s="167" t="s">
        <v>202</v>
      </c>
      <c r="E36" s="167" t="s">
        <v>197</v>
      </c>
      <c r="F36" s="167" t="s">
        <v>176</v>
      </c>
      <c r="G36" s="167" t="s">
        <v>180</v>
      </c>
      <c r="H36" s="167" t="s">
        <v>178</v>
      </c>
      <c r="I36" s="167" t="s">
        <v>183</v>
      </c>
      <c r="J36" s="168" t="s">
        <v>205</v>
      </c>
      <c r="K36" s="166">
        <f>K37</f>
        <v>846998</v>
      </c>
      <c r="L36" s="166">
        <f>L37</f>
        <v>880031</v>
      </c>
      <c r="M36" s="166">
        <f>M37</f>
        <v>915232</v>
      </c>
    </row>
    <row r="37" spans="1:13" ht="15.75" customHeight="1">
      <c r="A37" s="267">
        <v>26</v>
      </c>
      <c r="B37" s="167" t="s">
        <v>182</v>
      </c>
      <c r="C37" s="167" t="s">
        <v>171</v>
      </c>
      <c r="D37" s="167" t="s">
        <v>202</v>
      </c>
      <c r="E37" s="167" t="s">
        <v>197</v>
      </c>
      <c r="F37" s="167" t="s">
        <v>185</v>
      </c>
      <c r="G37" s="167" t="s">
        <v>180</v>
      </c>
      <c r="H37" s="167" t="s">
        <v>178</v>
      </c>
      <c r="I37" s="167" t="s">
        <v>183</v>
      </c>
      <c r="J37" s="168" t="s">
        <v>205</v>
      </c>
      <c r="K37" s="166">
        <v>846998</v>
      </c>
      <c r="L37" s="166">
        <v>880031</v>
      </c>
      <c r="M37" s="166">
        <v>915232</v>
      </c>
    </row>
    <row r="38" spans="1:13" ht="27" customHeight="1">
      <c r="A38" s="267">
        <v>27</v>
      </c>
      <c r="B38" s="167" t="s">
        <v>182</v>
      </c>
      <c r="C38" s="167" t="s">
        <v>171</v>
      </c>
      <c r="D38" s="167" t="s">
        <v>202</v>
      </c>
      <c r="E38" s="167" t="s">
        <v>206</v>
      </c>
      <c r="F38" s="167" t="s">
        <v>176</v>
      </c>
      <c r="G38" s="167" t="s">
        <v>187</v>
      </c>
      <c r="H38" s="167" t="s">
        <v>178</v>
      </c>
      <c r="I38" s="167" t="s">
        <v>183</v>
      </c>
      <c r="J38" s="168" t="s">
        <v>207</v>
      </c>
      <c r="K38" s="166">
        <f>K39</f>
        <v>90000</v>
      </c>
      <c r="L38" s="166">
        <f>L39</f>
        <v>93510</v>
      </c>
      <c r="M38" s="166">
        <f>M39</f>
        <v>97250</v>
      </c>
    </row>
    <row r="39" spans="1:13" ht="27" customHeight="1">
      <c r="A39" s="267">
        <v>28</v>
      </c>
      <c r="B39" s="167" t="s">
        <v>182</v>
      </c>
      <c r="C39" s="167" t="s">
        <v>171</v>
      </c>
      <c r="D39" s="167" t="s">
        <v>202</v>
      </c>
      <c r="E39" s="167" t="s">
        <v>206</v>
      </c>
      <c r="F39" s="167" t="s">
        <v>191</v>
      </c>
      <c r="G39" s="167" t="s">
        <v>187</v>
      </c>
      <c r="H39" s="167" t="s">
        <v>178</v>
      </c>
      <c r="I39" s="167" t="s">
        <v>183</v>
      </c>
      <c r="J39" s="168" t="s">
        <v>208</v>
      </c>
      <c r="K39" s="166">
        <v>90000</v>
      </c>
      <c r="L39" s="166">
        <v>93510</v>
      </c>
      <c r="M39" s="166">
        <v>97250</v>
      </c>
    </row>
    <row r="40" spans="1:13">
      <c r="A40" s="267">
        <v>29</v>
      </c>
      <c r="B40" s="167" t="s">
        <v>176</v>
      </c>
      <c r="C40" s="167" t="s">
        <v>171</v>
      </c>
      <c r="D40" s="167" t="s">
        <v>209</v>
      </c>
      <c r="E40" s="167" t="s">
        <v>177</v>
      </c>
      <c r="F40" s="167" t="s">
        <v>176</v>
      </c>
      <c r="G40" s="167" t="s">
        <v>177</v>
      </c>
      <c r="H40" s="167" t="s">
        <v>178</v>
      </c>
      <c r="I40" s="167" t="s">
        <v>176</v>
      </c>
      <c r="J40" s="168" t="s">
        <v>210</v>
      </c>
      <c r="K40" s="166">
        <f t="shared" ref="K40:M41" si="3">K41</f>
        <v>2760000</v>
      </c>
      <c r="L40" s="166">
        <f t="shared" si="3"/>
        <v>2766000</v>
      </c>
      <c r="M40" s="166">
        <f t="shared" si="3"/>
        <v>2770000</v>
      </c>
    </row>
    <row r="41" spans="1:13" ht="28.5" customHeight="1">
      <c r="A41" s="268">
        <v>30</v>
      </c>
      <c r="B41" s="167" t="s">
        <v>176</v>
      </c>
      <c r="C41" s="167" t="s">
        <v>171</v>
      </c>
      <c r="D41" s="167" t="s">
        <v>209</v>
      </c>
      <c r="E41" s="167" t="s">
        <v>197</v>
      </c>
      <c r="F41" s="167" t="s">
        <v>176</v>
      </c>
      <c r="G41" s="167" t="s">
        <v>180</v>
      </c>
      <c r="H41" s="167" t="s">
        <v>178</v>
      </c>
      <c r="I41" s="167" t="s">
        <v>183</v>
      </c>
      <c r="J41" s="168" t="s">
        <v>211</v>
      </c>
      <c r="K41" s="166">
        <f t="shared" si="3"/>
        <v>2760000</v>
      </c>
      <c r="L41" s="166">
        <f t="shared" si="3"/>
        <v>2766000</v>
      </c>
      <c r="M41" s="166">
        <f t="shared" si="3"/>
        <v>2770000</v>
      </c>
    </row>
    <row r="42" spans="1:13" ht="42" customHeight="1">
      <c r="A42" s="267">
        <v>31</v>
      </c>
      <c r="B42" s="167" t="s">
        <v>182</v>
      </c>
      <c r="C42" s="167" t="s">
        <v>171</v>
      </c>
      <c r="D42" s="167" t="s">
        <v>209</v>
      </c>
      <c r="E42" s="167" t="s">
        <v>197</v>
      </c>
      <c r="F42" s="167" t="s">
        <v>185</v>
      </c>
      <c r="G42" s="167" t="s">
        <v>180</v>
      </c>
      <c r="H42" s="167" t="s">
        <v>178</v>
      </c>
      <c r="I42" s="167" t="s">
        <v>183</v>
      </c>
      <c r="J42" s="168" t="s">
        <v>212</v>
      </c>
      <c r="K42" s="166">
        <v>2760000</v>
      </c>
      <c r="L42" s="166">
        <v>2766000</v>
      </c>
      <c r="M42" s="166">
        <v>2770000</v>
      </c>
    </row>
    <row r="43" spans="1:13" ht="26.4">
      <c r="A43" s="267">
        <v>32</v>
      </c>
      <c r="B43" s="167" t="s">
        <v>176</v>
      </c>
      <c r="C43" s="167" t="s">
        <v>171</v>
      </c>
      <c r="D43" s="167" t="s">
        <v>213</v>
      </c>
      <c r="E43" s="167" t="s">
        <v>177</v>
      </c>
      <c r="F43" s="167" t="s">
        <v>176</v>
      </c>
      <c r="G43" s="167" t="s">
        <v>177</v>
      </c>
      <c r="H43" s="167" t="s">
        <v>178</v>
      </c>
      <c r="I43" s="167" t="s">
        <v>176</v>
      </c>
      <c r="J43" s="168" t="s">
        <v>214</v>
      </c>
      <c r="K43" s="166">
        <f>K44+K51</f>
        <v>6375970</v>
      </c>
      <c r="L43" s="166">
        <f>L44+L51</f>
        <v>6495970</v>
      </c>
      <c r="M43" s="166">
        <f>M44+M51</f>
        <v>6615970</v>
      </c>
    </row>
    <row r="44" spans="1:13" ht="66">
      <c r="A44" s="267">
        <v>33</v>
      </c>
      <c r="B44" s="167" t="s">
        <v>120</v>
      </c>
      <c r="C44" s="167" t="s">
        <v>171</v>
      </c>
      <c r="D44" s="167" t="s">
        <v>213</v>
      </c>
      <c r="E44" s="167" t="s">
        <v>202</v>
      </c>
      <c r="F44" s="167" t="s">
        <v>176</v>
      </c>
      <c r="G44" s="167" t="s">
        <v>177</v>
      </c>
      <c r="H44" s="167" t="s">
        <v>178</v>
      </c>
      <c r="I44" s="167" t="s">
        <v>215</v>
      </c>
      <c r="J44" s="168" t="s">
        <v>216</v>
      </c>
      <c r="K44" s="166">
        <f>K45+K47+K49</f>
        <v>6024970</v>
      </c>
      <c r="L44" s="166">
        <f>L45+L47+L49</f>
        <v>6144970</v>
      </c>
      <c r="M44" s="166">
        <f>M45+M47+M49</f>
        <v>6264970</v>
      </c>
    </row>
    <row r="45" spans="1:13" ht="52.8">
      <c r="A45" s="267">
        <v>34</v>
      </c>
      <c r="B45" s="167" t="s">
        <v>120</v>
      </c>
      <c r="C45" s="167" t="s">
        <v>171</v>
      </c>
      <c r="D45" s="167" t="s">
        <v>213</v>
      </c>
      <c r="E45" s="167" t="s">
        <v>202</v>
      </c>
      <c r="F45" s="167" t="s">
        <v>185</v>
      </c>
      <c r="G45" s="167" t="s">
        <v>177</v>
      </c>
      <c r="H45" s="167" t="s">
        <v>178</v>
      </c>
      <c r="I45" s="167" t="s">
        <v>215</v>
      </c>
      <c r="J45" s="168" t="s">
        <v>217</v>
      </c>
      <c r="K45" s="166">
        <f>K46</f>
        <v>5120000</v>
      </c>
      <c r="L45" s="166">
        <f>L46</f>
        <v>5240000</v>
      </c>
      <c r="M45" s="166">
        <f>M46</f>
        <v>5360000</v>
      </c>
    </row>
    <row r="46" spans="1:13" ht="66">
      <c r="A46" s="268">
        <v>35</v>
      </c>
      <c r="B46" s="167" t="s">
        <v>120</v>
      </c>
      <c r="C46" s="167" t="s">
        <v>171</v>
      </c>
      <c r="D46" s="167" t="s">
        <v>213</v>
      </c>
      <c r="E46" s="167" t="s">
        <v>202</v>
      </c>
      <c r="F46" s="167" t="s">
        <v>120</v>
      </c>
      <c r="G46" s="167" t="s">
        <v>202</v>
      </c>
      <c r="H46" s="167" t="s">
        <v>178</v>
      </c>
      <c r="I46" s="167" t="s">
        <v>215</v>
      </c>
      <c r="J46" s="168" t="s">
        <v>218</v>
      </c>
      <c r="K46" s="166">
        <v>5120000</v>
      </c>
      <c r="L46" s="166">
        <v>5240000</v>
      </c>
      <c r="M46" s="166">
        <v>5360000</v>
      </c>
    </row>
    <row r="47" spans="1:13" ht="52.5" customHeight="1">
      <c r="A47" s="267">
        <v>36</v>
      </c>
      <c r="B47" s="167" t="s">
        <v>120</v>
      </c>
      <c r="C47" s="167" t="s">
        <v>171</v>
      </c>
      <c r="D47" s="167" t="s">
        <v>213</v>
      </c>
      <c r="E47" s="167" t="s">
        <v>202</v>
      </c>
      <c r="F47" s="167" t="s">
        <v>191</v>
      </c>
      <c r="G47" s="167" t="s">
        <v>177</v>
      </c>
      <c r="H47" s="167" t="s">
        <v>178</v>
      </c>
      <c r="I47" s="167" t="s">
        <v>215</v>
      </c>
      <c r="J47" s="168" t="s">
        <v>219</v>
      </c>
      <c r="K47" s="166">
        <f>K48</f>
        <v>100000</v>
      </c>
      <c r="L47" s="166">
        <f>L48</f>
        <v>100000</v>
      </c>
      <c r="M47" s="166">
        <f>M48</f>
        <v>100000</v>
      </c>
    </row>
    <row r="48" spans="1:13" ht="54" customHeight="1">
      <c r="A48" s="267">
        <v>37</v>
      </c>
      <c r="B48" s="167" t="s">
        <v>120</v>
      </c>
      <c r="C48" s="167" t="s">
        <v>171</v>
      </c>
      <c r="D48" s="167" t="s">
        <v>213</v>
      </c>
      <c r="E48" s="167" t="s">
        <v>202</v>
      </c>
      <c r="F48" s="167" t="s">
        <v>220</v>
      </c>
      <c r="G48" s="167" t="s">
        <v>202</v>
      </c>
      <c r="H48" s="167" t="s">
        <v>178</v>
      </c>
      <c r="I48" s="167" t="s">
        <v>215</v>
      </c>
      <c r="J48" s="168" t="s">
        <v>221</v>
      </c>
      <c r="K48" s="166">
        <v>100000</v>
      </c>
      <c r="L48" s="166">
        <v>100000</v>
      </c>
      <c r="M48" s="166">
        <v>100000</v>
      </c>
    </row>
    <row r="49" spans="1:13" ht="26.4">
      <c r="A49" s="267">
        <v>38</v>
      </c>
      <c r="B49" s="167" t="s">
        <v>120</v>
      </c>
      <c r="C49" s="167" t="s">
        <v>171</v>
      </c>
      <c r="D49" s="167" t="s">
        <v>213</v>
      </c>
      <c r="E49" s="167" t="s">
        <v>202</v>
      </c>
      <c r="F49" s="167" t="s">
        <v>222</v>
      </c>
      <c r="G49" s="167" t="s">
        <v>177</v>
      </c>
      <c r="H49" s="167" t="s">
        <v>178</v>
      </c>
      <c r="I49" s="167" t="s">
        <v>215</v>
      </c>
      <c r="J49" s="168" t="s">
        <v>223</v>
      </c>
      <c r="K49" s="166">
        <f>K50</f>
        <v>804970</v>
      </c>
      <c r="L49" s="166">
        <f>L50</f>
        <v>804970</v>
      </c>
      <c r="M49" s="166">
        <f>M50</f>
        <v>804970</v>
      </c>
    </row>
    <row r="50" spans="1:13" ht="26.4">
      <c r="A50" s="267">
        <v>39</v>
      </c>
      <c r="B50" s="167" t="s">
        <v>120</v>
      </c>
      <c r="C50" s="167" t="s">
        <v>171</v>
      </c>
      <c r="D50" s="167" t="s">
        <v>213</v>
      </c>
      <c r="E50" s="167" t="s">
        <v>202</v>
      </c>
      <c r="F50" s="167" t="s">
        <v>224</v>
      </c>
      <c r="G50" s="167" t="s">
        <v>202</v>
      </c>
      <c r="H50" s="167" t="s">
        <v>178</v>
      </c>
      <c r="I50" s="167" t="s">
        <v>215</v>
      </c>
      <c r="J50" s="168" t="s">
        <v>225</v>
      </c>
      <c r="K50" s="166">
        <v>804970</v>
      </c>
      <c r="L50" s="166">
        <v>804970</v>
      </c>
      <c r="M50" s="166">
        <v>804970</v>
      </c>
    </row>
    <row r="51" spans="1:13" ht="66">
      <c r="A51" s="268">
        <v>40</v>
      </c>
      <c r="B51" s="167" t="s">
        <v>120</v>
      </c>
      <c r="C51" s="167" t="s">
        <v>171</v>
      </c>
      <c r="D51" s="167" t="s">
        <v>213</v>
      </c>
      <c r="E51" s="167" t="s">
        <v>226</v>
      </c>
      <c r="F51" s="167" t="s">
        <v>176</v>
      </c>
      <c r="G51" s="167" t="s">
        <v>177</v>
      </c>
      <c r="H51" s="167" t="s">
        <v>178</v>
      </c>
      <c r="I51" s="167" t="s">
        <v>215</v>
      </c>
      <c r="J51" s="168" t="s">
        <v>227</v>
      </c>
      <c r="K51" s="166">
        <f t="shared" ref="K51:M52" si="4">K52</f>
        <v>351000</v>
      </c>
      <c r="L51" s="166">
        <f t="shared" si="4"/>
        <v>351000</v>
      </c>
      <c r="M51" s="166">
        <f t="shared" si="4"/>
        <v>351000</v>
      </c>
    </row>
    <row r="52" spans="1:13" ht="66">
      <c r="A52" s="267">
        <v>41</v>
      </c>
      <c r="B52" s="167" t="s">
        <v>120</v>
      </c>
      <c r="C52" s="167" t="s">
        <v>171</v>
      </c>
      <c r="D52" s="167" t="s">
        <v>213</v>
      </c>
      <c r="E52" s="167" t="s">
        <v>226</v>
      </c>
      <c r="F52" s="167" t="s">
        <v>195</v>
      </c>
      <c r="G52" s="167" t="s">
        <v>177</v>
      </c>
      <c r="H52" s="167" t="s">
        <v>178</v>
      </c>
      <c r="I52" s="167" t="s">
        <v>215</v>
      </c>
      <c r="J52" s="168" t="s">
        <v>228</v>
      </c>
      <c r="K52" s="166">
        <f t="shared" si="4"/>
        <v>351000</v>
      </c>
      <c r="L52" s="166">
        <f t="shared" si="4"/>
        <v>351000</v>
      </c>
      <c r="M52" s="166">
        <f t="shared" si="4"/>
        <v>351000</v>
      </c>
    </row>
    <row r="53" spans="1:13" ht="52.8">
      <c r="A53" s="267">
        <v>42</v>
      </c>
      <c r="B53" s="167" t="s">
        <v>120</v>
      </c>
      <c r="C53" s="167" t="s">
        <v>171</v>
      </c>
      <c r="D53" s="167" t="s">
        <v>213</v>
      </c>
      <c r="E53" s="167" t="s">
        <v>226</v>
      </c>
      <c r="F53" s="167" t="s">
        <v>229</v>
      </c>
      <c r="G53" s="167" t="s">
        <v>202</v>
      </c>
      <c r="H53" s="167" t="s">
        <v>178</v>
      </c>
      <c r="I53" s="167" t="s">
        <v>215</v>
      </c>
      <c r="J53" s="168" t="s">
        <v>230</v>
      </c>
      <c r="K53" s="166">
        <v>351000</v>
      </c>
      <c r="L53" s="166">
        <v>351000</v>
      </c>
      <c r="M53" s="166">
        <v>351000</v>
      </c>
    </row>
    <row r="54" spans="1:13">
      <c r="A54" s="267">
        <v>43</v>
      </c>
      <c r="B54" s="167" t="s">
        <v>176</v>
      </c>
      <c r="C54" s="167" t="s">
        <v>171</v>
      </c>
      <c r="D54" s="167" t="s">
        <v>231</v>
      </c>
      <c r="E54" s="167" t="s">
        <v>177</v>
      </c>
      <c r="F54" s="167" t="s">
        <v>176</v>
      </c>
      <c r="G54" s="167" t="s">
        <v>177</v>
      </c>
      <c r="H54" s="167" t="s">
        <v>178</v>
      </c>
      <c r="I54" s="167" t="s">
        <v>176</v>
      </c>
      <c r="J54" s="168" t="s">
        <v>232</v>
      </c>
      <c r="K54" s="166">
        <f>K55</f>
        <v>244800</v>
      </c>
      <c r="L54" s="166">
        <f>L55</f>
        <v>248277</v>
      </c>
      <c r="M54" s="166">
        <f>M55</f>
        <v>251468</v>
      </c>
    </row>
    <row r="55" spans="1:13">
      <c r="A55" s="267">
        <v>44</v>
      </c>
      <c r="B55" s="167" t="s">
        <v>176</v>
      </c>
      <c r="C55" s="167" t="s">
        <v>171</v>
      </c>
      <c r="D55" s="167" t="s">
        <v>231</v>
      </c>
      <c r="E55" s="167" t="s">
        <v>180</v>
      </c>
      <c r="F55" s="167" t="s">
        <v>176</v>
      </c>
      <c r="G55" s="167" t="s">
        <v>180</v>
      </c>
      <c r="H55" s="167" t="s">
        <v>178</v>
      </c>
      <c r="I55" s="167" t="s">
        <v>215</v>
      </c>
      <c r="J55" s="168" t="s">
        <v>233</v>
      </c>
      <c r="K55" s="166">
        <f>K56+K57+K58+K61</f>
        <v>244800</v>
      </c>
      <c r="L55" s="166">
        <f>L56+L57+L58+L61</f>
        <v>248277</v>
      </c>
      <c r="M55" s="166">
        <f>M56+M57+M58+M61</f>
        <v>251468</v>
      </c>
    </row>
    <row r="56" spans="1:13" ht="26.4">
      <c r="A56" s="268">
        <v>45</v>
      </c>
      <c r="B56" s="167" t="s">
        <v>234</v>
      </c>
      <c r="C56" s="167" t="s">
        <v>171</v>
      </c>
      <c r="D56" s="167" t="s">
        <v>231</v>
      </c>
      <c r="E56" s="167" t="s">
        <v>180</v>
      </c>
      <c r="F56" s="167" t="s">
        <v>185</v>
      </c>
      <c r="G56" s="167" t="s">
        <v>180</v>
      </c>
      <c r="H56" s="167" t="s">
        <v>178</v>
      </c>
      <c r="I56" s="167" t="s">
        <v>215</v>
      </c>
      <c r="J56" s="168" t="s">
        <v>235</v>
      </c>
      <c r="K56" s="166">
        <v>47000</v>
      </c>
      <c r="L56" s="166">
        <v>48000</v>
      </c>
      <c r="M56" s="166">
        <v>49000</v>
      </c>
    </row>
    <row r="57" spans="1:13">
      <c r="A57" s="267">
        <v>46</v>
      </c>
      <c r="B57" s="167" t="s">
        <v>234</v>
      </c>
      <c r="C57" s="167" t="s">
        <v>171</v>
      </c>
      <c r="D57" s="167" t="s">
        <v>231</v>
      </c>
      <c r="E57" s="167" t="s">
        <v>180</v>
      </c>
      <c r="F57" s="167" t="s">
        <v>193</v>
      </c>
      <c r="G57" s="167" t="s">
        <v>180</v>
      </c>
      <c r="H57" s="167" t="s">
        <v>178</v>
      </c>
      <c r="I57" s="167" t="s">
        <v>215</v>
      </c>
      <c r="J57" s="168" t="s">
        <v>236</v>
      </c>
      <c r="K57" s="166">
        <v>7200</v>
      </c>
      <c r="L57" s="166">
        <v>7577</v>
      </c>
      <c r="M57" s="166">
        <v>7668</v>
      </c>
    </row>
    <row r="58" spans="1:13">
      <c r="A58" s="267">
        <v>47</v>
      </c>
      <c r="B58" s="167" t="s">
        <v>234</v>
      </c>
      <c r="C58" s="167" t="s">
        <v>171</v>
      </c>
      <c r="D58" s="167" t="s">
        <v>231</v>
      </c>
      <c r="E58" s="167" t="s">
        <v>180</v>
      </c>
      <c r="F58" s="167" t="s">
        <v>195</v>
      </c>
      <c r="G58" s="167" t="s">
        <v>180</v>
      </c>
      <c r="H58" s="167" t="s">
        <v>178</v>
      </c>
      <c r="I58" s="167" t="s">
        <v>215</v>
      </c>
      <c r="J58" s="169" t="s">
        <v>859</v>
      </c>
      <c r="K58" s="166">
        <f>K59+K60</f>
        <v>173600</v>
      </c>
      <c r="L58" s="166">
        <f>L59+L60</f>
        <v>174700</v>
      </c>
      <c r="M58" s="166">
        <f>M59+M60</f>
        <v>175800</v>
      </c>
    </row>
    <row r="59" spans="1:13">
      <c r="A59" s="267">
        <v>48</v>
      </c>
      <c r="B59" s="167" t="s">
        <v>234</v>
      </c>
      <c r="C59" s="167" t="s">
        <v>171</v>
      </c>
      <c r="D59" s="167" t="s">
        <v>231</v>
      </c>
      <c r="E59" s="167" t="s">
        <v>180</v>
      </c>
      <c r="F59" s="167" t="s">
        <v>237</v>
      </c>
      <c r="G59" s="167" t="s">
        <v>180</v>
      </c>
      <c r="H59" s="167" t="s">
        <v>178</v>
      </c>
      <c r="I59" s="167" t="s">
        <v>215</v>
      </c>
      <c r="J59" s="168" t="s">
        <v>238</v>
      </c>
      <c r="K59" s="166">
        <v>171000</v>
      </c>
      <c r="L59" s="166">
        <v>172000</v>
      </c>
      <c r="M59" s="166">
        <v>173000</v>
      </c>
    </row>
    <row r="60" spans="1:13">
      <c r="A60" s="267">
        <v>49</v>
      </c>
      <c r="B60" s="167" t="s">
        <v>234</v>
      </c>
      <c r="C60" s="167" t="s">
        <v>171</v>
      </c>
      <c r="D60" s="167" t="s">
        <v>231</v>
      </c>
      <c r="E60" s="167" t="s">
        <v>180</v>
      </c>
      <c r="F60" s="167" t="s">
        <v>860</v>
      </c>
      <c r="G60" s="167" t="s">
        <v>180</v>
      </c>
      <c r="H60" s="167" t="s">
        <v>178</v>
      </c>
      <c r="I60" s="167" t="s">
        <v>215</v>
      </c>
      <c r="J60" s="170" t="s">
        <v>861</v>
      </c>
      <c r="K60" s="166">
        <v>2600</v>
      </c>
      <c r="L60" s="166">
        <v>2700</v>
      </c>
      <c r="M60" s="166">
        <v>2800</v>
      </c>
    </row>
    <row r="61" spans="1:13" ht="26.4">
      <c r="A61" s="268">
        <v>50</v>
      </c>
      <c r="B61" s="167" t="s">
        <v>234</v>
      </c>
      <c r="C61" s="167" t="s">
        <v>171</v>
      </c>
      <c r="D61" s="167" t="s">
        <v>231</v>
      </c>
      <c r="E61" s="167" t="s">
        <v>180</v>
      </c>
      <c r="F61" s="167" t="s">
        <v>222</v>
      </c>
      <c r="G61" s="167" t="s">
        <v>180</v>
      </c>
      <c r="H61" s="167" t="s">
        <v>178</v>
      </c>
      <c r="I61" s="167" t="s">
        <v>215</v>
      </c>
      <c r="J61" s="171" t="s">
        <v>862</v>
      </c>
      <c r="K61" s="166">
        <v>17000</v>
      </c>
      <c r="L61" s="166">
        <v>18000</v>
      </c>
      <c r="M61" s="166">
        <v>19000</v>
      </c>
    </row>
    <row r="62" spans="1:13" ht="26.4">
      <c r="A62" s="267">
        <v>51</v>
      </c>
      <c r="B62" s="167" t="s">
        <v>176</v>
      </c>
      <c r="C62" s="167" t="s">
        <v>171</v>
      </c>
      <c r="D62" s="167" t="s">
        <v>239</v>
      </c>
      <c r="E62" s="167" t="s">
        <v>177</v>
      </c>
      <c r="F62" s="167" t="s">
        <v>176</v>
      </c>
      <c r="G62" s="167" t="s">
        <v>177</v>
      </c>
      <c r="H62" s="167" t="s">
        <v>178</v>
      </c>
      <c r="I62" s="167" t="s">
        <v>176</v>
      </c>
      <c r="J62" s="168" t="s">
        <v>863</v>
      </c>
      <c r="K62" s="166">
        <f>K63</f>
        <v>210750</v>
      </c>
      <c r="L62" s="166">
        <f>L63</f>
        <v>215750</v>
      </c>
      <c r="M62" s="166">
        <f>M63</f>
        <v>220750</v>
      </c>
    </row>
    <row r="63" spans="1:13">
      <c r="A63" s="267">
        <v>52</v>
      </c>
      <c r="B63" s="167" t="s">
        <v>176</v>
      </c>
      <c r="C63" s="167" t="s">
        <v>171</v>
      </c>
      <c r="D63" s="167" t="s">
        <v>239</v>
      </c>
      <c r="E63" s="167" t="s">
        <v>187</v>
      </c>
      <c r="F63" s="167" t="s">
        <v>176</v>
      </c>
      <c r="G63" s="167" t="s">
        <v>177</v>
      </c>
      <c r="H63" s="167" t="s">
        <v>178</v>
      </c>
      <c r="I63" s="167" t="s">
        <v>240</v>
      </c>
      <c r="J63" s="168" t="s">
        <v>241</v>
      </c>
      <c r="K63" s="166">
        <f>K64+K66</f>
        <v>210750</v>
      </c>
      <c r="L63" s="166">
        <f>L64+L66</f>
        <v>215750</v>
      </c>
      <c r="M63" s="166">
        <f>M64+M66</f>
        <v>220750</v>
      </c>
    </row>
    <row r="64" spans="1:13" ht="26.4">
      <c r="A64" s="267">
        <v>53</v>
      </c>
      <c r="B64" s="167" t="s">
        <v>148</v>
      </c>
      <c r="C64" s="167" t="s">
        <v>171</v>
      </c>
      <c r="D64" s="167" t="s">
        <v>239</v>
      </c>
      <c r="E64" s="167" t="s">
        <v>187</v>
      </c>
      <c r="F64" s="167" t="s">
        <v>242</v>
      </c>
      <c r="G64" s="167" t="s">
        <v>177</v>
      </c>
      <c r="H64" s="167" t="s">
        <v>178</v>
      </c>
      <c r="I64" s="167" t="s">
        <v>240</v>
      </c>
      <c r="J64" s="168" t="s">
        <v>243</v>
      </c>
      <c r="K64" s="166">
        <f>K65</f>
        <v>209750</v>
      </c>
      <c r="L64" s="166">
        <f>L65</f>
        <v>214750</v>
      </c>
      <c r="M64" s="166">
        <f>M65</f>
        <v>219750</v>
      </c>
    </row>
    <row r="65" spans="1:13" ht="26.4">
      <c r="A65" s="267">
        <v>54</v>
      </c>
      <c r="B65" s="167" t="s">
        <v>148</v>
      </c>
      <c r="C65" s="167" t="s">
        <v>171</v>
      </c>
      <c r="D65" s="167" t="s">
        <v>239</v>
      </c>
      <c r="E65" s="167" t="s">
        <v>187</v>
      </c>
      <c r="F65" s="167" t="s">
        <v>244</v>
      </c>
      <c r="G65" s="167" t="s">
        <v>202</v>
      </c>
      <c r="H65" s="167" t="s">
        <v>178</v>
      </c>
      <c r="I65" s="167" t="s">
        <v>240</v>
      </c>
      <c r="J65" s="168" t="s">
        <v>245</v>
      </c>
      <c r="K65" s="166">
        <v>209750</v>
      </c>
      <c r="L65" s="166">
        <v>214750</v>
      </c>
      <c r="M65" s="166">
        <v>219750</v>
      </c>
    </row>
    <row r="66" spans="1:13">
      <c r="A66" s="268">
        <v>55</v>
      </c>
      <c r="B66" s="167" t="s">
        <v>176</v>
      </c>
      <c r="C66" s="167" t="s">
        <v>171</v>
      </c>
      <c r="D66" s="167" t="s">
        <v>239</v>
      </c>
      <c r="E66" s="167" t="s">
        <v>187</v>
      </c>
      <c r="F66" s="167" t="s">
        <v>246</v>
      </c>
      <c r="G66" s="167" t="s">
        <v>177</v>
      </c>
      <c r="H66" s="167" t="s">
        <v>178</v>
      </c>
      <c r="I66" s="167" t="s">
        <v>240</v>
      </c>
      <c r="J66" s="194" t="s">
        <v>905</v>
      </c>
      <c r="K66" s="166">
        <f>K67</f>
        <v>1000</v>
      </c>
      <c r="L66" s="166">
        <f>L67</f>
        <v>1000</v>
      </c>
      <c r="M66" s="166">
        <f>M67</f>
        <v>1000</v>
      </c>
    </row>
    <row r="67" spans="1:13" ht="26.4">
      <c r="A67" s="267">
        <v>56</v>
      </c>
      <c r="B67" s="167" t="s">
        <v>176</v>
      </c>
      <c r="C67" s="167" t="s">
        <v>171</v>
      </c>
      <c r="D67" s="167" t="s">
        <v>239</v>
      </c>
      <c r="E67" s="167" t="s">
        <v>187</v>
      </c>
      <c r="F67" s="167" t="s">
        <v>864</v>
      </c>
      <c r="G67" s="167" t="s">
        <v>202</v>
      </c>
      <c r="H67" s="167" t="s">
        <v>865</v>
      </c>
      <c r="I67" s="167" t="s">
        <v>240</v>
      </c>
      <c r="J67" s="270" t="s">
        <v>906</v>
      </c>
      <c r="K67" s="166">
        <v>1000</v>
      </c>
      <c r="L67" s="166">
        <v>1000</v>
      </c>
      <c r="M67" s="166">
        <v>1000</v>
      </c>
    </row>
    <row r="68" spans="1:13" ht="26.4">
      <c r="A68" s="267">
        <v>57</v>
      </c>
      <c r="B68" s="167" t="s">
        <v>176</v>
      </c>
      <c r="C68" s="167" t="s">
        <v>171</v>
      </c>
      <c r="D68" s="167" t="s">
        <v>247</v>
      </c>
      <c r="E68" s="167" t="s">
        <v>177</v>
      </c>
      <c r="F68" s="167" t="s">
        <v>176</v>
      </c>
      <c r="G68" s="167" t="s">
        <v>177</v>
      </c>
      <c r="H68" s="167" t="s">
        <v>178</v>
      </c>
      <c r="I68" s="167" t="s">
        <v>176</v>
      </c>
      <c r="J68" s="168" t="s">
        <v>248</v>
      </c>
      <c r="K68" s="166">
        <f>K69+K72+K77</f>
        <v>310000</v>
      </c>
      <c r="L68" s="166">
        <f>L69+L72+L77</f>
        <v>312000</v>
      </c>
      <c r="M68" s="166">
        <f>M69+M72+M77</f>
        <v>314000</v>
      </c>
    </row>
    <row r="69" spans="1:13" ht="52.8">
      <c r="A69" s="267">
        <v>58</v>
      </c>
      <c r="B69" s="167" t="s">
        <v>120</v>
      </c>
      <c r="C69" s="167" t="s">
        <v>171</v>
      </c>
      <c r="D69" s="167" t="s">
        <v>247</v>
      </c>
      <c r="E69" s="167" t="s">
        <v>187</v>
      </c>
      <c r="F69" s="167" t="s">
        <v>176</v>
      </c>
      <c r="G69" s="167" t="s">
        <v>177</v>
      </c>
      <c r="H69" s="167" t="s">
        <v>178</v>
      </c>
      <c r="I69" s="167" t="s">
        <v>176</v>
      </c>
      <c r="J69" s="168" t="s">
        <v>249</v>
      </c>
      <c r="K69" s="166">
        <f t="shared" ref="K69:M70" si="5">K70</f>
        <v>100000</v>
      </c>
      <c r="L69" s="166">
        <f t="shared" si="5"/>
        <v>100000</v>
      </c>
      <c r="M69" s="166">
        <f t="shared" si="5"/>
        <v>100000</v>
      </c>
    </row>
    <row r="70" spans="1:13" ht="66">
      <c r="A70" s="267">
        <v>59</v>
      </c>
      <c r="B70" s="167" t="s">
        <v>120</v>
      </c>
      <c r="C70" s="167" t="s">
        <v>171</v>
      </c>
      <c r="D70" s="167" t="s">
        <v>247</v>
      </c>
      <c r="E70" s="167" t="s">
        <v>187</v>
      </c>
      <c r="F70" s="167" t="s">
        <v>250</v>
      </c>
      <c r="G70" s="167" t="s">
        <v>202</v>
      </c>
      <c r="H70" s="167" t="s">
        <v>178</v>
      </c>
      <c r="I70" s="167" t="s">
        <v>251</v>
      </c>
      <c r="J70" s="168" t="s">
        <v>144</v>
      </c>
      <c r="K70" s="166">
        <f t="shared" si="5"/>
        <v>100000</v>
      </c>
      <c r="L70" s="166">
        <f t="shared" si="5"/>
        <v>100000</v>
      </c>
      <c r="M70" s="166">
        <f t="shared" si="5"/>
        <v>100000</v>
      </c>
    </row>
    <row r="71" spans="1:13" ht="66">
      <c r="A71" s="268">
        <v>60</v>
      </c>
      <c r="B71" s="167" t="s">
        <v>120</v>
      </c>
      <c r="C71" s="167" t="s">
        <v>171</v>
      </c>
      <c r="D71" s="167" t="s">
        <v>247</v>
      </c>
      <c r="E71" s="167" t="s">
        <v>187</v>
      </c>
      <c r="F71" s="167" t="s">
        <v>252</v>
      </c>
      <c r="G71" s="167" t="s">
        <v>202</v>
      </c>
      <c r="H71" s="167" t="s">
        <v>178</v>
      </c>
      <c r="I71" s="167" t="s">
        <v>251</v>
      </c>
      <c r="J71" s="168" t="s">
        <v>253</v>
      </c>
      <c r="K71" s="166">
        <v>100000</v>
      </c>
      <c r="L71" s="166">
        <v>100000</v>
      </c>
      <c r="M71" s="271">
        <v>100000</v>
      </c>
    </row>
    <row r="72" spans="1:13" ht="26.4">
      <c r="A72" s="267">
        <v>61</v>
      </c>
      <c r="B72" s="167" t="s">
        <v>120</v>
      </c>
      <c r="C72" s="167" t="s">
        <v>171</v>
      </c>
      <c r="D72" s="167" t="s">
        <v>247</v>
      </c>
      <c r="E72" s="167" t="s">
        <v>254</v>
      </c>
      <c r="F72" s="167" t="s">
        <v>176</v>
      </c>
      <c r="G72" s="167" t="s">
        <v>177</v>
      </c>
      <c r="H72" s="167" t="s">
        <v>178</v>
      </c>
      <c r="I72" s="167" t="s">
        <v>255</v>
      </c>
      <c r="J72" s="168" t="s">
        <v>256</v>
      </c>
      <c r="K72" s="166">
        <f>K73+K75</f>
        <v>200000</v>
      </c>
      <c r="L72" s="166">
        <f>L73+L75</f>
        <v>200000</v>
      </c>
      <c r="M72" s="166">
        <f>M73+M75</f>
        <v>200000</v>
      </c>
    </row>
    <row r="73" spans="1:13" ht="26.4">
      <c r="A73" s="267">
        <v>62</v>
      </c>
      <c r="B73" s="167" t="s">
        <v>120</v>
      </c>
      <c r="C73" s="167" t="s">
        <v>171</v>
      </c>
      <c r="D73" s="167" t="s">
        <v>247</v>
      </c>
      <c r="E73" s="167" t="s">
        <v>254</v>
      </c>
      <c r="F73" s="167" t="s">
        <v>185</v>
      </c>
      <c r="G73" s="167" t="s">
        <v>177</v>
      </c>
      <c r="H73" s="167" t="s">
        <v>178</v>
      </c>
      <c r="I73" s="167" t="s">
        <v>255</v>
      </c>
      <c r="J73" s="172" t="s">
        <v>257</v>
      </c>
      <c r="K73" s="166">
        <f>K74</f>
        <v>100000</v>
      </c>
      <c r="L73" s="166">
        <f>L74</f>
        <v>100000</v>
      </c>
      <c r="M73" s="166">
        <f>M74</f>
        <v>100000</v>
      </c>
    </row>
    <row r="74" spans="1:13" ht="39.6">
      <c r="A74" s="267">
        <v>63</v>
      </c>
      <c r="B74" s="167" t="s">
        <v>120</v>
      </c>
      <c r="C74" s="167" t="s">
        <v>171</v>
      </c>
      <c r="D74" s="167" t="s">
        <v>247</v>
      </c>
      <c r="E74" s="167" t="s">
        <v>254</v>
      </c>
      <c r="F74" s="167" t="s">
        <v>120</v>
      </c>
      <c r="G74" s="167" t="s">
        <v>202</v>
      </c>
      <c r="H74" s="167" t="s">
        <v>178</v>
      </c>
      <c r="I74" s="167" t="s">
        <v>255</v>
      </c>
      <c r="J74" s="168" t="s">
        <v>132</v>
      </c>
      <c r="K74" s="166">
        <v>100000</v>
      </c>
      <c r="L74" s="166">
        <v>100000</v>
      </c>
      <c r="M74" s="166">
        <v>100000</v>
      </c>
    </row>
    <row r="75" spans="1:13" ht="39.6">
      <c r="A75" s="267">
        <v>64</v>
      </c>
      <c r="B75" s="167" t="s">
        <v>120</v>
      </c>
      <c r="C75" s="167" t="s">
        <v>171</v>
      </c>
      <c r="D75" s="167" t="s">
        <v>247</v>
      </c>
      <c r="E75" s="167" t="s">
        <v>254</v>
      </c>
      <c r="F75" s="167" t="s">
        <v>191</v>
      </c>
      <c r="G75" s="167" t="s">
        <v>177</v>
      </c>
      <c r="H75" s="167" t="s">
        <v>178</v>
      </c>
      <c r="I75" s="167" t="s">
        <v>255</v>
      </c>
      <c r="J75" s="168" t="s">
        <v>258</v>
      </c>
      <c r="K75" s="166">
        <f>K76</f>
        <v>100000</v>
      </c>
      <c r="L75" s="166">
        <f>L76</f>
        <v>100000</v>
      </c>
      <c r="M75" s="166">
        <f>M76</f>
        <v>100000</v>
      </c>
    </row>
    <row r="76" spans="1:13" ht="39.6">
      <c r="A76" s="268">
        <v>65</v>
      </c>
      <c r="B76" s="167" t="s">
        <v>120</v>
      </c>
      <c r="C76" s="167" t="s">
        <v>171</v>
      </c>
      <c r="D76" s="167" t="s">
        <v>247</v>
      </c>
      <c r="E76" s="167" t="s">
        <v>254</v>
      </c>
      <c r="F76" s="167" t="s">
        <v>220</v>
      </c>
      <c r="G76" s="167" t="s">
        <v>202</v>
      </c>
      <c r="H76" s="167" t="s">
        <v>178</v>
      </c>
      <c r="I76" s="167" t="s">
        <v>255</v>
      </c>
      <c r="J76" s="168" t="s">
        <v>259</v>
      </c>
      <c r="K76" s="166">
        <v>100000</v>
      </c>
      <c r="L76" s="166">
        <v>100000</v>
      </c>
      <c r="M76" s="166">
        <v>100000</v>
      </c>
    </row>
    <row r="77" spans="1:13" ht="66">
      <c r="A77" s="267">
        <v>66</v>
      </c>
      <c r="B77" s="167" t="s">
        <v>120</v>
      </c>
      <c r="C77" s="167" t="s">
        <v>171</v>
      </c>
      <c r="D77" s="167" t="s">
        <v>247</v>
      </c>
      <c r="E77" s="167" t="s">
        <v>254</v>
      </c>
      <c r="F77" s="167" t="s">
        <v>260</v>
      </c>
      <c r="G77" s="167" t="s">
        <v>202</v>
      </c>
      <c r="H77" s="167" t="s">
        <v>178</v>
      </c>
      <c r="I77" s="167" t="s">
        <v>255</v>
      </c>
      <c r="J77" s="173" t="s">
        <v>854</v>
      </c>
      <c r="K77" s="166">
        <v>10000</v>
      </c>
      <c r="L77" s="166">
        <v>12000</v>
      </c>
      <c r="M77" s="166">
        <v>14000</v>
      </c>
    </row>
    <row r="78" spans="1:13">
      <c r="A78" s="267">
        <v>67</v>
      </c>
      <c r="B78" s="164" t="s">
        <v>176</v>
      </c>
      <c r="C78" s="164" t="s">
        <v>171</v>
      </c>
      <c r="D78" s="164" t="s">
        <v>262</v>
      </c>
      <c r="E78" s="164" t="s">
        <v>177</v>
      </c>
      <c r="F78" s="164" t="s">
        <v>176</v>
      </c>
      <c r="G78" s="164" t="s">
        <v>177</v>
      </c>
      <c r="H78" s="164" t="s">
        <v>178</v>
      </c>
      <c r="I78" s="164" t="s">
        <v>176</v>
      </c>
      <c r="J78" s="165" t="s">
        <v>263</v>
      </c>
      <c r="K78" s="166">
        <f>K79+K80+K81+K82+K83+K84+K85+K86+K87+K88</f>
        <v>600000</v>
      </c>
      <c r="L78" s="166">
        <f>L79+L80+L81+L82+L83+L84+L85+L86+L87+L88</f>
        <v>717200</v>
      </c>
      <c r="M78" s="166">
        <f>M79+M80+M81+M82+M83+M84+M85+M86+M87+M88</f>
        <v>731700</v>
      </c>
    </row>
    <row r="79" spans="1:13" ht="79.2">
      <c r="A79" s="267">
        <v>68</v>
      </c>
      <c r="B79" s="164" t="s">
        <v>176</v>
      </c>
      <c r="C79" s="164" t="s">
        <v>171</v>
      </c>
      <c r="D79" s="164" t="s">
        <v>262</v>
      </c>
      <c r="E79" s="164" t="s">
        <v>180</v>
      </c>
      <c r="F79" s="164" t="s">
        <v>967</v>
      </c>
      <c r="G79" s="164" t="s">
        <v>180</v>
      </c>
      <c r="H79" s="164" t="s">
        <v>865</v>
      </c>
      <c r="I79" s="164" t="s">
        <v>264</v>
      </c>
      <c r="J79" s="165" t="s">
        <v>1543</v>
      </c>
      <c r="K79" s="166">
        <v>100000</v>
      </c>
      <c r="L79" s="166">
        <v>128000</v>
      </c>
      <c r="M79" s="166">
        <v>130000</v>
      </c>
    </row>
    <row r="80" spans="1:13" ht="118.8">
      <c r="A80" s="267">
        <v>69</v>
      </c>
      <c r="B80" s="164" t="s">
        <v>176</v>
      </c>
      <c r="C80" s="164" t="s">
        <v>171</v>
      </c>
      <c r="D80" s="164" t="s">
        <v>262</v>
      </c>
      <c r="E80" s="164" t="s">
        <v>180</v>
      </c>
      <c r="F80" s="164" t="s">
        <v>968</v>
      </c>
      <c r="G80" s="164" t="s">
        <v>180</v>
      </c>
      <c r="H80" s="164" t="s">
        <v>865</v>
      </c>
      <c r="I80" s="164" t="s">
        <v>264</v>
      </c>
      <c r="J80" s="312" t="s">
        <v>1544</v>
      </c>
      <c r="K80" s="166">
        <v>95000</v>
      </c>
      <c r="L80" s="166">
        <v>127000</v>
      </c>
      <c r="M80" s="166">
        <v>130000</v>
      </c>
    </row>
    <row r="81" spans="1:13" ht="118.8">
      <c r="A81" s="268">
        <v>70</v>
      </c>
      <c r="B81" s="164" t="s">
        <v>176</v>
      </c>
      <c r="C81" s="167" t="s">
        <v>171</v>
      </c>
      <c r="D81" s="167" t="s">
        <v>262</v>
      </c>
      <c r="E81" s="167" t="s">
        <v>180</v>
      </c>
      <c r="F81" s="167" t="s">
        <v>969</v>
      </c>
      <c r="G81" s="167" t="s">
        <v>180</v>
      </c>
      <c r="H81" s="167" t="s">
        <v>865</v>
      </c>
      <c r="I81" s="167" t="s">
        <v>264</v>
      </c>
      <c r="J81" s="168" t="s">
        <v>1545</v>
      </c>
      <c r="K81" s="166">
        <v>2000</v>
      </c>
      <c r="L81" s="166">
        <v>5500</v>
      </c>
      <c r="M81" s="166">
        <v>6000</v>
      </c>
    </row>
    <row r="82" spans="1:13" ht="78" customHeight="1">
      <c r="A82" s="267">
        <v>71</v>
      </c>
      <c r="B82" s="164" t="s">
        <v>176</v>
      </c>
      <c r="C82" s="164" t="s">
        <v>171</v>
      </c>
      <c r="D82" s="164" t="s">
        <v>262</v>
      </c>
      <c r="E82" s="164" t="s">
        <v>180</v>
      </c>
      <c r="F82" s="164" t="s">
        <v>970</v>
      </c>
      <c r="G82" s="164" t="s">
        <v>180</v>
      </c>
      <c r="H82" s="164" t="s">
        <v>1546</v>
      </c>
      <c r="I82" s="164" t="s">
        <v>264</v>
      </c>
      <c r="J82" s="165" t="s">
        <v>1547</v>
      </c>
      <c r="K82" s="166">
        <v>100000</v>
      </c>
      <c r="L82" s="166">
        <v>101000</v>
      </c>
      <c r="M82" s="166">
        <v>102000</v>
      </c>
    </row>
    <row r="83" spans="1:13" ht="92.4">
      <c r="A83" s="267">
        <v>72</v>
      </c>
      <c r="B83" s="164" t="s">
        <v>176</v>
      </c>
      <c r="C83" s="164" t="s">
        <v>171</v>
      </c>
      <c r="D83" s="164" t="s">
        <v>262</v>
      </c>
      <c r="E83" s="164" t="s">
        <v>180</v>
      </c>
      <c r="F83" s="164" t="s">
        <v>971</v>
      </c>
      <c r="G83" s="164" t="s">
        <v>180</v>
      </c>
      <c r="H83" s="164" t="s">
        <v>865</v>
      </c>
      <c r="I83" s="164" t="s">
        <v>264</v>
      </c>
      <c r="J83" s="165" t="s">
        <v>1548</v>
      </c>
      <c r="K83" s="166">
        <v>55000</v>
      </c>
      <c r="L83" s="166">
        <v>56000</v>
      </c>
      <c r="M83" s="166">
        <v>57000</v>
      </c>
    </row>
    <row r="84" spans="1:13" ht="66">
      <c r="A84" s="267">
        <v>73</v>
      </c>
      <c r="B84" s="164" t="s">
        <v>176</v>
      </c>
      <c r="C84" s="164" t="s">
        <v>171</v>
      </c>
      <c r="D84" s="164" t="s">
        <v>262</v>
      </c>
      <c r="E84" s="164" t="s">
        <v>213</v>
      </c>
      <c r="F84" s="164" t="s">
        <v>250</v>
      </c>
      <c r="G84" s="164" t="s">
        <v>180</v>
      </c>
      <c r="H84" s="164" t="s">
        <v>178</v>
      </c>
      <c r="I84" s="164" t="s">
        <v>264</v>
      </c>
      <c r="J84" s="165" t="s">
        <v>972</v>
      </c>
      <c r="K84" s="166">
        <v>100000</v>
      </c>
      <c r="L84" s="166">
        <v>147000</v>
      </c>
      <c r="M84" s="166">
        <v>150000</v>
      </c>
    </row>
    <row r="85" spans="1:13" ht="66">
      <c r="A85" s="267">
        <v>74</v>
      </c>
      <c r="B85" s="164" t="s">
        <v>176</v>
      </c>
      <c r="C85" s="164" t="s">
        <v>171</v>
      </c>
      <c r="D85" s="164" t="s">
        <v>262</v>
      </c>
      <c r="E85" s="164" t="s">
        <v>180</v>
      </c>
      <c r="F85" s="164" t="s">
        <v>973</v>
      </c>
      <c r="G85" s="164" t="s">
        <v>180</v>
      </c>
      <c r="H85" s="164" t="s">
        <v>178</v>
      </c>
      <c r="I85" s="164" t="s">
        <v>264</v>
      </c>
      <c r="J85" s="165" t="s">
        <v>974</v>
      </c>
      <c r="K85" s="166">
        <v>18000</v>
      </c>
      <c r="L85" s="166">
        <v>19000</v>
      </c>
      <c r="M85" s="166">
        <v>20000</v>
      </c>
    </row>
    <row r="86" spans="1:13" ht="39.6">
      <c r="A86" s="268">
        <v>75</v>
      </c>
      <c r="B86" s="164" t="s">
        <v>176</v>
      </c>
      <c r="C86" s="164" t="s">
        <v>171</v>
      </c>
      <c r="D86" s="164" t="s">
        <v>262</v>
      </c>
      <c r="E86" s="164" t="s">
        <v>202</v>
      </c>
      <c r="F86" s="164" t="s">
        <v>975</v>
      </c>
      <c r="G86" s="164" t="s">
        <v>180</v>
      </c>
      <c r="H86" s="164" t="s">
        <v>1546</v>
      </c>
      <c r="I86" s="164" t="s">
        <v>264</v>
      </c>
      <c r="J86" s="313" t="s">
        <v>1549</v>
      </c>
      <c r="K86" s="166">
        <v>20000</v>
      </c>
      <c r="L86" s="166">
        <v>21000</v>
      </c>
      <c r="M86" s="166">
        <v>22000</v>
      </c>
    </row>
    <row r="87" spans="1:13" ht="52.8">
      <c r="A87" s="267">
        <v>76</v>
      </c>
      <c r="B87" s="164" t="s">
        <v>176</v>
      </c>
      <c r="C87" s="164" t="s">
        <v>171</v>
      </c>
      <c r="D87" s="164" t="s">
        <v>262</v>
      </c>
      <c r="E87" s="164" t="s">
        <v>976</v>
      </c>
      <c r="F87" s="164" t="s">
        <v>185</v>
      </c>
      <c r="G87" s="164" t="s">
        <v>202</v>
      </c>
      <c r="H87" s="164" t="s">
        <v>178</v>
      </c>
      <c r="I87" s="164" t="s">
        <v>264</v>
      </c>
      <c r="J87" s="165" t="s">
        <v>977</v>
      </c>
      <c r="K87" s="166">
        <v>10000</v>
      </c>
      <c r="L87" s="166">
        <v>11000</v>
      </c>
      <c r="M87" s="166">
        <v>12000</v>
      </c>
    </row>
    <row r="88" spans="1:13" ht="51.75" customHeight="1">
      <c r="A88" s="267">
        <v>77</v>
      </c>
      <c r="B88" s="164" t="s">
        <v>176</v>
      </c>
      <c r="C88" s="164" t="s">
        <v>171</v>
      </c>
      <c r="D88" s="164" t="s">
        <v>262</v>
      </c>
      <c r="E88" s="164" t="s">
        <v>261</v>
      </c>
      <c r="F88" s="164" t="s">
        <v>1146</v>
      </c>
      <c r="G88" s="164" t="s">
        <v>180</v>
      </c>
      <c r="H88" s="164" t="s">
        <v>178</v>
      </c>
      <c r="I88" s="164" t="s">
        <v>264</v>
      </c>
      <c r="J88" s="272" t="s">
        <v>1550</v>
      </c>
      <c r="K88" s="273">
        <v>100000</v>
      </c>
      <c r="L88" s="166">
        <v>101700</v>
      </c>
      <c r="M88" s="273">
        <v>102700</v>
      </c>
    </row>
    <row r="89" spans="1:13">
      <c r="A89" s="267">
        <v>78</v>
      </c>
      <c r="B89" s="167" t="s">
        <v>176</v>
      </c>
      <c r="C89" s="167" t="s">
        <v>38</v>
      </c>
      <c r="D89" s="167" t="s">
        <v>177</v>
      </c>
      <c r="E89" s="167" t="s">
        <v>177</v>
      </c>
      <c r="F89" s="167" t="s">
        <v>176</v>
      </c>
      <c r="G89" s="167" t="s">
        <v>177</v>
      </c>
      <c r="H89" s="167" t="s">
        <v>178</v>
      </c>
      <c r="I89" s="167" t="s">
        <v>176</v>
      </c>
      <c r="J89" s="168" t="s">
        <v>268</v>
      </c>
      <c r="K89" s="166">
        <f>K90</f>
        <v>638494256.39999998</v>
      </c>
      <c r="L89" s="166">
        <f t="shared" ref="L89:M89" si="6">L90</f>
        <v>590718289.79999995</v>
      </c>
      <c r="M89" s="166">
        <f t="shared" si="6"/>
        <v>581429989.79999995</v>
      </c>
    </row>
    <row r="90" spans="1:13" ht="26.4">
      <c r="A90" s="267">
        <v>79</v>
      </c>
      <c r="B90" s="167" t="s">
        <v>176</v>
      </c>
      <c r="C90" s="167" t="s">
        <v>38</v>
      </c>
      <c r="D90" s="167" t="s">
        <v>187</v>
      </c>
      <c r="E90" s="167" t="s">
        <v>177</v>
      </c>
      <c r="F90" s="167" t="s">
        <v>176</v>
      </c>
      <c r="G90" s="167" t="s">
        <v>177</v>
      </c>
      <c r="H90" s="167" t="s">
        <v>178</v>
      </c>
      <c r="I90" s="167" t="s">
        <v>176</v>
      </c>
      <c r="J90" s="168" t="s">
        <v>269</v>
      </c>
      <c r="K90" s="166">
        <f>K91+K95+K107+K135</f>
        <v>638494256.39999998</v>
      </c>
      <c r="L90" s="166">
        <f>L91+L95+L107+L135</f>
        <v>590718289.79999995</v>
      </c>
      <c r="M90" s="166">
        <f>M91+M95+M107+M135</f>
        <v>581429989.79999995</v>
      </c>
    </row>
    <row r="91" spans="1:13">
      <c r="A91" s="268">
        <v>80</v>
      </c>
      <c r="B91" s="164" t="s">
        <v>92</v>
      </c>
      <c r="C91" s="164" t="s">
        <v>38</v>
      </c>
      <c r="D91" s="164" t="s">
        <v>187</v>
      </c>
      <c r="E91" s="164" t="s">
        <v>261</v>
      </c>
      <c r="F91" s="164" t="s">
        <v>176</v>
      </c>
      <c r="G91" s="164" t="s">
        <v>177</v>
      </c>
      <c r="H91" s="164" t="s">
        <v>178</v>
      </c>
      <c r="I91" s="164" t="s">
        <v>780</v>
      </c>
      <c r="J91" s="165" t="s">
        <v>270</v>
      </c>
      <c r="K91" s="166">
        <f>K92</f>
        <v>277179300</v>
      </c>
      <c r="L91" s="166">
        <f>L92</f>
        <v>226781400</v>
      </c>
      <c r="M91" s="166">
        <f>M92</f>
        <v>226781400</v>
      </c>
    </row>
    <row r="92" spans="1:13">
      <c r="A92" s="267">
        <v>81</v>
      </c>
      <c r="B92" s="164" t="s">
        <v>92</v>
      </c>
      <c r="C92" s="164" t="s">
        <v>38</v>
      </c>
      <c r="D92" s="164" t="s">
        <v>187</v>
      </c>
      <c r="E92" s="164" t="s">
        <v>271</v>
      </c>
      <c r="F92" s="164" t="s">
        <v>272</v>
      </c>
      <c r="G92" s="164" t="s">
        <v>177</v>
      </c>
      <c r="H92" s="164" t="s">
        <v>178</v>
      </c>
      <c r="I92" s="164" t="s">
        <v>780</v>
      </c>
      <c r="J92" s="165" t="s">
        <v>273</v>
      </c>
      <c r="K92" s="166">
        <f>K93+K94</f>
        <v>277179300</v>
      </c>
      <c r="L92" s="166">
        <f>L93+L94</f>
        <v>226781400</v>
      </c>
      <c r="M92" s="166">
        <f>M93+M94</f>
        <v>226781400</v>
      </c>
    </row>
    <row r="93" spans="1:13" ht="79.2">
      <c r="A93" s="267">
        <v>82</v>
      </c>
      <c r="B93" s="164" t="s">
        <v>92</v>
      </c>
      <c r="C93" s="164" t="s">
        <v>38</v>
      </c>
      <c r="D93" s="164" t="s">
        <v>187</v>
      </c>
      <c r="E93" s="164" t="s">
        <v>271</v>
      </c>
      <c r="F93" s="164" t="s">
        <v>272</v>
      </c>
      <c r="G93" s="164" t="s">
        <v>202</v>
      </c>
      <c r="H93" s="164" t="s">
        <v>178</v>
      </c>
      <c r="I93" s="164" t="s">
        <v>780</v>
      </c>
      <c r="J93" s="78" t="s">
        <v>978</v>
      </c>
      <c r="K93" s="166">
        <v>251989400</v>
      </c>
      <c r="L93" s="166">
        <v>201591500</v>
      </c>
      <c r="M93" s="166">
        <v>201591500</v>
      </c>
    </row>
    <row r="94" spans="1:13" ht="81" customHeight="1">
      <c r="A94" s="267">
        <v>83</v>
      </c>
      <c r="B94" s="164" t="s">
        <v>92</v>
      </c>
      <c r="C94" s="164" t="s">
        <v>38</v>
      </c>
      <c r="D94" s="164" t="s">
        <v>187</v>
      </c>
      <c r="E94" s="164" t="s">
        <v>271</v>
      </c>
      <c r="F94" s="164" t="s">
        <v>979</v>
      </c>
      <c r="G94" s="164" t="s">
        <v>202</v>
      </c>
      <c r="H94" s="164" t="s">
        <v>178</v>
      </c>
      <c r="I94" s="164" t="s">
        <v>780</v>
      </c>
      <c r="J94" s="78" t="s">
        <v>980</v>
      </c>
      <c r="K94" s="166">
        <v>25189900</v>
      </c>
      <c r="L94" s="166">
        <v>25189900</v>
      </c>
      <c r="M94" s="166">
        <v>25189900</v>
      </c>
    </row>
    <row r="95" spans="1:13" ht="26.4">
      <c r="A95" s="267">
        <v>84</v>
      </c>
      <c r="B95" s="164" t="s">
        <v>92</v>
      </c>
      <c r="C95" s="164" t="s">
        <v>38</v>
      </c>
      <c r="D95" s="164" t="s">
        <v>187</v>
      </c>
      <c r="E95" s="164" t="s">
        <v>774</v>
      </c>
      <c r="F95" s="164" t="s">
        <v>176</v>
      </c>
      <c r="G95" s="164" t="s">
        <v>177</v>
      </c>
      <c r="H95" s="164" t="s">
        <v>178</v>
      </c>
      <c r="I95" s="164" t="s">
        <v>780</v>
      </c>
      <c r="J95" s="165" t="s">
        <v>866</v>
      </c>
      <c r="K95" s="166">
        <f>K96+K97</f>
        <v>23107300</v>
      </c>
      <c r="L95" s="166">
        <f t="shared" ref="L95:M95" si="7">L96+L97</f>
        <v>18980466</v>
      </c>
      <c r="M95" s="166">
        <f t="shared" si="7"/>
        <v>19266566</v>
      </c>
    </row>
    <row r="96" spans="1:13" ht="66">
      <c r="A96" s="268">
        <v>85</v>
      </c>
      <c r="B96" s="164" t="s">
        <v>92</v>
      </c>
      <c r="C96" s="164" t="s">
        <v>38</v>
      </c>
      <c r="D96" s="164" t="s">
        <v>187</v>
      </c>
      <c r="E96" s="164" t="s">
        <v>265</v>
      </c>
      <c r="F96" s="164" t="s">
        <v>789</v>
      </c>
      <c r="G96" s="164" t="s">
        <v>202</v>
      </c>
      <c r="H96" s="164" t="s">
        <v>178</v>
      </c>
      <c r="I96" s="164" t="s">
        <v>780</v>
      </c>
      <c r="J96" s="78" t="s">
        <v>981</v>
      </c>
      <c r="K96" s="166">
        <v>60000</v>
      </c>
      <c r="L96" s="166">
        <v>60000</v>
      </c>
      <c r="M96" s="166">
        <v>0</v>
      </c>
    </row>
    <row r="97" spans="1:13">
      <c r="A97" s="267">
        <v>86</v>
      </c>
      <c r="B97" s="164" t="s">
        <v>92</v>
      </c>
      <c r="C97" s="164" t="s">
        <v>38</v>
      </c>
      <c r="D97" s="164" t="s">
        <v>187</v>
      </c>
      <c r="E97" s="164" t="s">
        <v>274</v>
      </c>
      <c r="F97" s="164" t="s">
        <v>275</v>
      </c>
      <c r="G97" s="164" t="s">
        <v>177</v>
      </c>
      <c r="H97" s="164" t="s">
        <v>178</v>
      </c>
      <c r="I97" s="164" t="s">
        <v>780</v>
      </c>
      <c r="J97" s="165" t="s">
        <v>276</v>
      </c>
      <c r="K97" s="166">
        <f>K98</f>
        <v>23047300</v>
      </c>
      <c r="L97" s="166">
        <f>L98</f>
        <v>18920466</v>
      </c>
      <c r="M97" s="166">
        <f>M98</f>
        <v>19266566</v>
      </c>
    </row>
    <row r="98" spans="1:13">
      <c r="A98" s="267">
        <v>87</v>
      </c>
      <c r="B98" s="164" t="s">
        <v>92</v>
      </c>
      <c r="C98" s="164" t="s">
        <v>38</v>
      </c>
      <c r="D98" s="164" t="s">
        <v>187</v>
      </c>
      <c r="E98" s="164" t="s">
        <v>274</v>
      </c>
      <c r="F98" s="164" t="s">
        <v>275</v>
      </c>
      <c r="G98" s="164" t="s">
        <v>202</v>
      </c>
      <c r="H98" s="164" t="s">
        <v>178</v>
      </c>
      <c r="I98" s="164" t="s">
        <v>780</v>
      </c>
      <c r="J98" s="165" t="s">
        <v>277</v>
      </c>
      <c r="K98" s="166">
        <f>K99+K100+K101+K102+K103+K104+K105+K106</f>
        <v>23047300</v>
      </c>
      <c r="L98" s="166">
        <f t="shared" ref="L98:M98" si="8">L99+L100+L101+L102+L103+L104+L105+L106</f>
        <v>18920466</v>
      </c>
      <c r="M98" s="166">
        <f t="shared" si="8"/>
        <v>19266566</v>
      </c>
    </row>
    <row r="99" spans="1:13" ht="92.4">
      <c r="A99" s="267">
        <v>88</v>
      </c>
      <c r="B99" s="164" t="s">
        <v>92</v>
      </c>
      <c r="C99" s="164" t="s">
        <v>38</v>
      </c>
      <c r="D99" s="164" t="s">
        <v>187</v>
      </c>
      <c r="E99" s="164" t="s">
        <v>274</v>
      </c>
      <c r="F99" s="164" t="s">
        <v>275</v>
      </c>
      <c r="G99" s="164" t="s">
        <v>202</v>
      </c>
      <c r="H99" s="164" t="s">
        <v>867</v>
      </c>
      <c r="I99" s="164" t="s">
        <v>780</v>
      </c>
      <c r="J99" s="78" t="s">
        <v>982</v>
      </c>
      <c r="K99" s="166">
        <v>6055900</v>
      </c>
      <c r="L99" s="166">
        <v>0</v>
      </c>
      <c r="M99" s="166">
        <v>0</v>
      </c>
    </row>
    <row r="100" spans="1:13" ht="79.2">
      <c r="A100" s="267">
        <v>89</v>
      </c>
      <c r="B100" s="164" t="s">
        <v>92</v>
      </c>
      <c r="C100" s="164" t="s">
        <v>38</v>
      </c>
      <c r="D100" s="164" t="s">
        <v>187</v>
      </c>
      <c r="E100" s="164" t="s">
        <v>274</v>
      </c>
      <c r="F100" s="164" t="s">
        <v>275</v>
      </c>
      <c r="G100" s="164" t="s">
        <v>202</v>
      </c>
      <c r="H100" s="164" t="s">
        <v>868</v>
      </c>
      <c r="I100" s="164" t="s">
        <v>780</v>
      </c>
      <c r="J100" s="78" t="s">
        <v>869</v>
      </c>
      <c r="K100" s="166">
        <v>911900</v>
      </c>
      <c r="L100" s="166">
        <v>1276666</v>
      </c>
      <c r="M100" s="166">
        <v>1276666</v>
      </c>
    </row>
    <row r="101" spans="1:13" ht="92.4">
      <c r="A101" s="268">
        <v>90</v>
      </c>
      <c r="B101" s="164" t="s">
        <v>92</v>
      </c>
      <c r="C101" s="164" t="s">
        <v>38</v>
      </c>
      <c r="D101" s="164" t="s">
        <v>187</v>
      </c>
      <c r="E101" s="164" t="s">
        <v>274</v>
      </c>
      <c r="F101" s="164" t="s">
        <v>275</v>
      </c>
      <c r="G101" s="164" t="s">
        <v>202</v>
      </c>
      <c r="H101" s="164" t="s">
        <v>870</v>
      </c>
      <c r="I101" s="164" t="s">
        <v>780</v>
      </c>
      <c r="J101" s="78" t="s">
        <v>871</v>
      </c>
      <c r="K101" s="166">
        <v>9000</v>
      </c>
      <c r="L101" s="166">
        <v>9000</v>
      </c>
      <c r="M101" s="166">
        <v>9000</v>
      </c>
    </row>
    <row r="102" spans="1:13" ht="54.75" customHeight="1">
      <c r="A102" s="267">
        <v>91</v>
      </c>
      <c r="B102" s="164" t="s">
        <v>92</v>
      </c>
      <c r="C102" s="164" t="s">
        <v>38</v>
      </c>
      <c r="D102" s="164" t="s">
        <v>187</v>
      </c>
      <c r="E102" s="164" t="s">
        <v>274</v>
      </c>
      <c r="F102" s="164" t="s">
        <v>275</v>
      </c>
      <c r="G102" s="164" t="s">
        <v>202</v>
      </c>
      <c r="H102" s="164" t="s">
        <v>278</v>
      </c>
      <c r="I102" s="164" t="s">
        <v>780</v>
      </c>
      <c r="J102" s="78" t="s">
        <v>279</v>
      </c>
      <c r="K102" s="166">
        <v>307700</v>
      </c>
      <c r="L102" s="166">
        <v>307700</v>
      </c>
      <c r="M102" s="166">
        <v>307700</v>
      </c>
    </row>
    <row r="103" spans="1:13" ht="66">
      <c r="A103" s="267">
        <v>92</v>
      </c>
      <c r="B103" s="164" t="s">
        <v>92</v>
      </c>
      <c r="C103" s="164" t="s">
        <v>38</v>
      </c>
      <c r="D103" s="164" t="s">
        <v>187</v>
      </c>
      <c r="E103" s="164" t="s">
        <v>274</v>
      </c>
      <c r="F103" s="164" t="s">
        <v>275</v>
      </c>
      <c r="G103" s="164" t="s">
        <v>202</v>
      </c>
      <c r="H103" s="164" t="s">
        <v>872</v>
      </c>
      <c r="I103" s="164" t="s">
        <v>780</v>
      </c>
      <c r="J103" s="78" t="s">
        <v>873</v>
      </c>
      <c r="K103" s="166">
        <v>265600</v>
      </c>
      <c r="L103" s="166">
        <v>265600</v>
      </c>
      <c r="M103" s="166">
        <v>309200</v>
      </c>
    </row>
    <row r="104" spans="1:13" ht="66">
      <c r="A104" s="267">
        <v>93</v>
      </c>
      <c r="B104" s="164" t="s">
        <v>92</v>
      </c>
      <c r="C104" s="164" t="s">
        <v>38</v>
      </c>
      <c r="D104" s="164" t="s">
        <v>187</v>
      </c>
      <c r="E104" s="164" t="s">
        <v>274</v>
      </c>
      <c r="F104" s="164" t="s">
        <v>275</v>
      </c>
      <c r="G104" s="164" t="s">
        <v>202</v>
      </c>
      <c r="H104" s="164" t="s">
        <v>876</v>
      </c>
      <c r="I104" s="164" t="s">
        <v>780</v>
      </c>
      <c r="J104" s="78" t="s">
        <v>110</v>
      </c>
      <c r="K104" s="166">
        <v>13275200</v>
      </c>
      <c r="L104" s="166">
        <v>14537000</v>
      </c>
      <c r="M104" s="166">
        <v>14537000</v>
      </c>
    </row>
    <row r="105" spans="1:13" ht="92.4">
      <c r="A105" s="267">
        <v>94</v>
      </c>
      <c r="B105" s="164" t="s">
        <v>92</v>
      </c>
      <c r="C105" s="164" t="s">
        <v>38</v>
      </c>
      <c r="D105" s="164" t="s">
        <v>187</v>
      </c>
      <c r="E105" s="164" t="s">
        <v>274</v>
      </c>
      <c r="F105" s="164" t="s">
        <v>275</v>
      </c>
      <c r="G105" s="164" t="s">
        <v>202</v>
      </c>
      <c r="H105" s="164" t="s">
        <v>281</v>
      </c>
      <c r="I105" s="164" t="s">
        <v>780</v>
      </c>
      <c r="J105" s="78" t="s">
        <v>282</v>
      </c>
      <c r="K105" s="166">
        <v>407000</v>
      </c>
      <c r="L105" s="166">
        <v>407000</v>
      </c>
      <c r="M105" s="166">
        <v>407000</v>
      </c>
    </row>
    <row r="106" spans="1:13" ht="66">
      <c r="A106" s="268">
        <v>95</v>
      </c>
      <c r="B106" s="164" t="s">
        <v>92</v>
      </c>
      <c r="C106" s="164" t="s">
        <v>38</v>
      </c>
      <c r="D106" s="164" t="s">
        <v>187</v>
      </c>
      <c r="E106" s="164" t="s">
        <v>274</v>
      </c>
      <c r="F106" s="164" t="s">
        <v>275</v>
      </c>
      <c r="G106" s="164" t="s">
        <v>202</v>
      </c>
      <c r="H106" s="164" t="s">
        <v>877</v>
      </c>
      <c r="I106" s="164" t="s">
        <v>780</v>
      </c>
      <c r="J106" s="78" t="s">
        <v>983</v>
      </c>
      <c r="K106" s="166">
        <v>1815000</v>
      </c>
      <c r="L106" s="166">
        <v>2117500</v>
      </c>
      <c r="M106" s="166">
        <v>2420000</v>
      </c>
    </row>
    <row r="107" spans="1:13">
      <c r="A107" s="267">
        <v>96</v>
      </c>
      <c r="B107" s="167" t="s">
        <v>92</v>
      </c>
      <c r="C107" s="167" t="s">
        <v>38</v>
      </c>
      <c r="D107" s="167" t="s">
        <v>187</v>
      </c>
      <c r="E107" s="167" t="s">
        <v>266</v>
      </c>
      <c r="F107" s="167" t="s">
        <v>176</v>
      </c>
      <c r="G107" s="167" t="s">
        <v>177</v>
      </c>
      <c r="H107" s="167" t="s">
        <v>178</v>
      </c>
      <c r="I107" s="167" t="s">
        <v>780</v>
      </c>
      <c r="J107" s="168" t="s">
        <v>283</v>
      </c>
      <c r="K107" s="166">
        <f>K108</f>
        <v>296003900</v>
      </c>
      <c r="L107" s="166">
        <f>L108</f>
        <v>303171000</v>
      </c>
      <c r="M107" s="166">
        <f>M108</f>
        <v>293596600</v>
      </c>
    </row>
    <row r="108" spans="1:13" ht="26.4">
      <c r="A108" s="267">
        <v>97</v>
      </c>
      <c r="B108" s="164" t="s">
        <v>92</v>
      </c>
      <c r="C108" s="164" t="s">
        <v>38</v>
      </c>
      <c r="D108" s="164" t="s">
        <v>187</v>
      </c>
      <c r="E108" s="164" t="s">
        <v>266</v>
      </c>
      <c r="F108" s="164" t="s">
        <v>284</v>
      </c>
      <c r="G108" s="164" t="s">
        <v>177</v>
      </c>
      <c r="H108" s="164" t="s">
        <v>178</v>
      </c>
      <c r="I108" s="164" t="s">
        <v>780</v>
      </c>
      <c r="J108" s="165" t="s">
        <v>285</v>
      </c>
      <c r="K108" s="166">
        <f>K109+K129+K131+K133</f>
        <v>296003900</v>
      </c>
      <c r="L108" s="166">
        <f>L109+L129+L131+L133</f>
        <v>303171000</v>
      </c>
      <c r="M108" s="166">
        <f>M109+M129+M131+M133</f>
        <v>293596600</v>
      </c>
    </row>
    <row r="109" spans="1:13" ht="26.4">
      <c r="A109" s="267">
        <v>98</v>
      </c>
      <c r="B109" s="164" t="s">
        <v>92</v>
      </c>
      <c r="C109" s="164" t="s">
        <v>38</v>
      </c>
      <c r="D109" s="164" t="s">
        <v>187</v>
      </c>
      <c r="E109" s="164" t="s">
        <v>266</v>
      </c>
      <c r="F109" s="164" t="s">
        <v>284</v>
      </c>
      <c r="G109" s="164" t="s">
        <v>202</v>
      </c>
      <c r="H109" s="164" t="s">
        <v>178</v>
      </c>
      <c r="I109" s="164" t="s">
        <v>780</v>
      </c>
      <c r="J109" s="165" t="s">
        <v>112</v>
      </c>
      <c r="K109" s="166">
        <f>+K110+K111+K112+K113+K114+K115+K116+K117+K118+K119+K120+K121+K122+K123+K124+K125+K126+K127+K128</f>
        <v>292316400</v>
      </c>
      <c r="L109" s="166">
        <f t="shared" ref="L109:M109" si="9">+L110+L111+L112+L113+L114+L115+L116+L117+L118+L119+L120+L121+L122+L123+L124+L125+L126+L127+L128</f>
        <v>299465000</v>
      </c>
      <c r="M109" s="166">
        <f t="shared" si="9"/>
        <v>291524800</v>
      </c>
    </row>
    <row r="110" spans="1:13" ht="92.4">
      <c r="A110" s="267">
        <v>99</v>
      </c>
      <c r="B110" s="164" t="s">
        <v>92</v>
      </c>
      <c r="C110" s="164" t="s">
        <v>38</v>
      </c>
      <c r="D110" s="164" t="s">
        <v>187</v>
      </c>
      <c r="E110" s="164" t="s">
        <v>266</v>
      </c>
      <c r="F110" s="164" t="s">
        <v>284</v>
      </c>
      <c r="G110" s="164" t="s">
        <v>202</v>
      </c>
      <c r="H110" s="164" t="s">
        <v>984</v>
      </c>
      <c r="I110" s="164" t="s">
        <v>780</v>
      </c>
      <c r="J110" s="78" t="s">
        <v>985</v>
      </c>
      <c r="K110" s="166">
        <v>604400</v>
      </c>
      <c r="L110" s="166">
        <v>604400</v>
      </c>
      <c r="M110" s="166">
        <v>604400</v>
      </c>
    </row>
    <row r="111" spans="1:13" ht="105.6">
      <c r="A111" s="268">
        <v>100</v>
      </c>
      <c r="B111" s="164" t="s">
        <v>92</v>
      </c>
      <c r="C111" s="164" t="s">
        <v>38</v>
      </c>
      <c r="D111" s="164" t="s">
        <v>187</v>
      </c>
      <c r="E111" s="164" t="s">
        <v>266</v>
      </c>
      <c r="F111" s="164" t="s">
        <v>284</v>
      </c>
      <c r="G111" s="164" t="s">
        <v>202</v>
      </c>
      <c r="H111" s="164" t="s">
        <v>286</v>
      </c>
      <c r="I111" s="164" t="s">
        <v>780</v>
      </c>
      <c r="J111" s="78" t="s">
        <v>986</v>
      </c>
      <c r="K111" s="166">
        <v>2400</v>
      </c>
      <c r="L111" s="166">
        <v>0</v>
      </c>
      <c r="M111" s="166">
        <v>0</v>
      </c>
    </row>
    <row r="112" spans="1:13" ht="171.6">
      <c r="A112" s="267">
        <v>101</v>
      </c>
      <c r="B112" s="164" t="s">
        <v>92</v>
      </c>
      <c r="C112" s="164" t="s">
        <v>38</v>
      </c>
      <c r="D112" s="164" t="s">
        <v>187</v>
      </c>
      <c r="E112" s="164" t="s">
        <v>266</v>
      </c>
      <c r="F112" s="164" t="s">
        <v>284</v>
      </c>
      <c r="G112" s="164" t="s">
        <v>202</v>
      </c>
      <c r="H112" s="164" t="s">
        <v>280</v>
      </c>
      <c r="I112" s="164" t="s">
        <v>780</v>
      </c>
      <c r="J112" s="78" t="s">
        <v>900</v>
      </c>
      <c r="K112" s="166">
        <v>18564600</v>
      </c>
      <c r="L112" s="166">
        <v>18564600</v>
      </c>
      <c r="M112" s="166">
        <v>18564600</v>
      </c>
    </row>
    <row r="113" spans="1:13" ht="171.6">
      <c r="A113" s="267">
        <v>102</v>
      </c>
      <c r="B113" s="164" t="s">
        <v>92</v>
      </c>
      <c r="C113" s="164" t="s">
        <v>38</v>
      </c>
      <c r="D113" s="164" t="s">
        <v>187</v>
      </c>
      <c r="E113" s="164" t="s">
        <v>266</v>
      </c>
      <c r="F113" s="164" t="s">
        <v>284</v>
      </c>
      <c r="G113" s="164" t="s">
        <v>202</v>
      </c>
      <c r="H113" s="164" t="s">
        <v>287</v>
      </c>
      <c r="I113" s="164" t="s">
        <v>780</v>
      </c>
      <c r="J113" s="78" t="s">
        <v>901</v>
      </c>
      <c r="K113" s="166">
        <v>22390600</v>
      </c>
      <c r="L113" s="166">
        <v>22390600</v>
      </c>
      <c r="M113" s="166">
        <v>22390600</v>
      </c>
    </row>
    <row r="114" spans="1:13" ht="92.4">
      <c r="A114" s="267">
        <v>103</v>
      </c>
      <c r="B114" s="164" t="s">
        <v>92</v>
      </c>
      <c r="C114" s="164" t="s">
        <v>38</v>
      </c>
      <c r="D114" s="164" t="s">
        <v>187</v>
      </c>
      <c r="E114" s="164" t="s">
        <v>266</v>
      </c>
      <c r="F114" s="164" t="s">
        <v>284</v>
      </c>
      <c r="G114" s="164" t="s">
        <v>202</v>
      </c>
      <c r="H114" s="164" t="s">
        <v>288</v>
      </c>
      <c r="I114" s="164" t="s">
        <v>780</v>
      </c>
      <c r="J114" s="78" t="s">
        <v>987</v>
      </c>
      <c r="K114" s="166">
        <v>17300</v>
      </c>
      <c r="L114" s="166">
        <v>17300</v>
      </c>
      <c r="M114" s="166">
        <v>17300</v>
      </c>
    </row>
    <row r="115" spans="1:13" ht="66">
      <c r="A115" s="267">
        <v>104</v>
      </c>
      <c r="B115" s="164" t="s">
        <v>92</v>
      </c>
      <c r="C115" s="164" t="s">
        <v>38</v>
      </c>
      <c r="D115" s="164" t="s">
        <v>187</v>
      </c>
      <c r="E115" s="164" t="s">
        <v>266</v>
      </c>
      <c r="F115" s="164" t="s">
        <v>284</v>
      </c>
      <c r="G115" s="164" t="s">
        <v>202</v>
      </c>
      <c r="H115" s="164" t="s">
        <v>289</v>
      </c>
      <c r="I115" s="164" t="s">
        <v>780</v>
      </c>
      <c r="J115" s="78" t="s">
        <v>290</v>
      </c>
      <c r="K115" s="166">
        <v>64500</v>
      </c>
      <c r="L115" s="166">
        <v>64500</v>
      </c>
      <c r="M115" s="166">
        <v>64500</v>
      </c>
    </row>
    <row r="116" spans="1:13" ht="105.6">
      <c r="A116" s="268">
        <v>105</v>
      </c>
      <c r="B116" s="164" t="s">
        <v>92</v>
      </c>
      <c r="C116" s="164" t="s">
        <v>38</v>
      </c>
      <c r="D116" s="164" t="s">
        <v>187</v>
      </c>
      <c r="E116" s="164" t="s">
        <v>266</v>
      </c>
      <c r="F116" s="164" t="s">
        <v>284</v>
      </c>
      <c r="G116" s="164" t="s">
        <v>202</v>
      </c>
      <c r="H116" s="164" t="s">
        <v>291</v>
      </c>
      <c r="I116" s="164" t="s">
        <v>780</v>
      </c>
      <c r="J116" s="78" t="s">
        <v>292</v>
      </c>
      <c r="K116" s="166">
        <v>3063000</v>
      </c>
      <c r="L116" s="166">
        <v>3056700</v>
      </c>
      <c r="M116" s="166">
        <v>3056700</v>
      </c>
    </row>
    <row r="117" spans="1:13" ht="105.6">
      <c r="A117" s="267">
        <v>106</v>
      </c>
      <c r="B117" s="164" t="s">
        <v>92</v>
      </c>
      <c r="C117" s="164" t="s">
        <v>38</v>
      </c>
      <c r="D117" s="164" t="s">
        <v>187</v>
      </c>
      <c r="E117" s="164" t="s">
        <v>266</v>
      </c>
      <c r="F117" s="164" t="s">
        <v>284</v>
      </c>
      <c r="G117" s="164" t="s">
        <v>202</v>
      </c>
      <c r="H117" s="164" t="s">
        <v>293</v>
      </c>
      <c r="I117" s="164" t="s">
        <v>780</v>
      </c>
      <c r="J117" s="78" t="s">
        <v>294</v>
      </c>
      <c r="K117" s="166">
        <v>415700</v>
      </c>
      <c r="L117" s="166">
        <v>415700</v>
      </c>
      <c r="M117" s="166">
        <v>415700</v>
      </c>
    </row>
    <row r="118" spans="1:13" ht="79.2">
      <c r="A118" s="267">
        <v>107</v>
      </c>
      <c r="B118" s="164" t="s">
        <v>92</v>
      </c>
      <c r="C118" s="164" t="s">
        <v>38</v>
      </c>
      <c r="D118" s="164" t="s">
        <v>187</v>
      </c>
      <c r="E118" s="164" t="s">
        <v>266</v>
      </c>
      <c r="F118" s="164" t="s">
        <v>284</v>
      </c>
      <c r="G118" s="164" t="s">
        <v>202</v>
      </c>
      <c r="H118" s="164" t="s">
        <v>295</v>
      </c>
      <c r="I118" s="164" t="s">
        <v>780</v>
      </c>
      <c r="J118" s="78" t="s">
        <v>296</v>
      </c>
      <c r="K118" s="166">
        <v>226500</v>
      </c>
      <c r="L118" s="166">
        <v>226500</v>
      </c>
      <c r="M118" s="166">
        <v>226500</v>
      </c>
    </row>
    <row r="119" spans="1:13" ht="92.4">
      <c r="A119" s="267">
        <v>108</v>
      </c>
      <c r="B119" s="164" t="s">
        <v>92</v>
      </c>
      <c r="C119" s="164" t="s">
        <v>38</v>
      </c>
      <c r="D119" s="164" t="s">
        <v>187</v>
      </c>
      <c r="E119" s="164" t="s">
        <v>266</v>
      </c>
      <c r="F119" s="164" t="s">
        <v>284</v>
      </c>
      <c r="G119" s="164" t="s">
        <v>202</v>
      </c>
      <c r="H119" s="164" t="s">
        <v>297</v>
      </c>
      <c r="I119" s="164" t="s">
        <v>780</v>
      </c>
      <c r="J119" s="78" t="s">
        <v>298</v>
      </c>
      <c r="K119" s="166">
        <v>1586100</v>
      </c>
      <c r="L119" s="166">
        <v>1586100</v>
      </c>
      <c r="M119" s="166">
        <v>1586100</v>
      </c>
    </row>
    <row r="120" spans="1:13" ht="132">
      <c r="A120" s="267">
        <v>109</v>
      </c>
      <c r="B120" s="164" t="s">
        <v>92</v>
      </c>
      <c r="C120" s="164" t="s">
        <v>38</v>
      </c>
      <c r="D120" s="164" t="s">
        <v>187</v>
      </c>
      <c r="E120" s="164" t="s">
        <v>266</v>
      </c>
      <c r="F120" s="164" t="s">
        <v>284</v>
      </c>
      <c r="G120" s="164" t="s">
        <v>202</v>
      </c>
      <c r="H120" s="164" t="s">
        <v>299</v>
      </c>
      <c r="I120" s="164" t="s">
        <v>780</v>
      </c>
      <c r="J120" s="78" t="s">
        <v>902</v>
      </c>
      <c r="K120" s="166">
        <v>216000</v>
      </c>
      <c r="L120" s="166">
        <v>216000</v>
      </c>
      <c r="M120" s="166">
        <v>216000</v>
      </c>
    </row>
    <row r="121" spans="1:13" ht="168.75" customHeight="1">
      <c r="A121" s="268">
        <v>110</v>
      </c>
      <c r="B121" s="164" t="s">
        <v>92</v>
      </c>
      <c r="C121" s="164" t="s">
        <v>38</v>
      </c>
      <c r="D121" s="164" t="s">
        <v>187</v>
      </c>
      <c r="E121" s="164" t="s">
        <v>266</v>
      </c>
      <c r="F121" s="164" t="s">
        <v>284</v>
      </c>
      <c r="G121" s="164" t="s">
        <v>202</v>
      </c>
      <c r="H121" s="164" t="s">
        <v>300</v>
      </c>
      <c r="I121" s="164" t="s">
        <v>780</v>
      </c>
      <c r="J121" s="78" t="s">
        <v>903</v>
      </c>
      <c r="K121" s="166">
        <v>141502900</v>
      </c>
      <c r="L121" s="166">
        <v>141502900</v>
      </c>
      <c r="M121" s="166">
        <v>141502900</v>
      </c>
    </row>
    <row r="122" spans="1:13" ht="92.4">
      <c r="A122" s="267">
        <v>111</v>
      </c>
      <c r="B122" s="164" t="s">
        <v>92</v>
      </c>
      <c r="C122" s="164" t="s">
        <v>38</v>
      </c>
      <c r="D122" s="164" t="s">
        <v>187</v>
      </c>
      <c r="E122" s="164" t="s">
        <v>266</v>
      </c>
      <c r="F122" s="164" t="s">
        <v>284</v>
      </c>
      <c r="G122" s="164" t="s">
        <v>202</v>
      </c>
      <c r="H122" s="164" t="s">
        <v>301</v>
      </c>
      <c r="I122" s="164" t="s">
        <v>780</v>
      </c>
      <c r="J122" s="78" t="s">
        <v>302</v>
      </c>
      <c r="K122" s="166">
        <v>15206900</v>
      </c>
      <c r="L122" s="166">
        <v>15206900</v>
      </c>
      <c r="M122" s="166">
        <v>15206900</v>
      </c>
    </row>
    <row r="123" spans="1:13" ht="90.75" customHeight="1">
      <c r="A123" s="267">
        <v>112</v>
      </c>
      <c r="B123" s="164" t="s">
        <v>92</v>
      </c>
      <c r="C123" s="164" t="s">
        <v>38</v>
      </c>
      <c r="D123" s="164" t="s">
        <v>187</v>
      </c>
      <c r="E123" s="164" t="s">
        <v>266</v>
      </c>
      <c r="F123" s="164" t="s">
        <v>284</v>
      </c>
      <c r="G123" s="164" t="s">
        <v>202</v>
      </c>
      <c r="H123" s="164" t="s">
        <v>303</v>
      </c>
      <c r="I123" s="164" t="s">
        <v>780</v>
      </c>
      <c r="J123" s="78" t="s">
        <v>988</v>
      </c>
      <c r="K123" s="166">
        <v>39618600</v>
      </c>
      <c r="L123" s="166">
        <v>39618600</v>
      </c>
      <c r="M123" s="166">
        <v>39618600</v>
      </c>
    </row>
    <row r="124" spans="1:13" ht="92.25" customHeight="1">
      <c r="A124" s="267">
        <v>113</v>
      </c>
      <c r="B124" s="164" t="s">
        <v>92</v>
      </c>
      <c r="C124" s="164" t="s">
        <v>38</v>
      </c>
      <c r="D124" s="164" t="s">
        <v>187</v>
      </c>
      <c r="E124" s="164" t="s">
        <v>266</v>
      </c>
      <c r="F124" s="164" t="s">
        <v>284</v>
      </c>
      <c r="G124" s="164" t="s">
        <v>202</v>
      </c>
      <c r="H124" s="164" t="s">
        <v>878</v>
      </c>
      <c r="I124" s="164" t="s">
        <v>780</v>
      </c>
      <c r="J124" s="78" t="s">
        <v>839</v>
      </c>
      <c r="K124" s="166">
        <v>0</v>
      </c>
      <c r="L124" s="166">
        <v>9528300</v>
      </c>
      <c r="M124" s="166">
        <v>1588100</v>
      </c>
    </row>
    <row r="125" spans="1:13" ht="169.5" customHeight="1">
      <c r="A125" s="267">
        <v>114</v>
      </c>
      <c r="B125" s="164" t="s">
        <v>92</v>
      </c>
      <c r="C125" s="164" t="s">
        <v>38</v>
      </c>
      <c r="D125" s="164" t="s">
        <v>187</v>
      </c>
      <c r="E125" s="164" t="s">
        <v>266</v>
      </c>
      <c r="F125" s="164" t="s">
        <v>284</v>
      </c>
      <c r="G125" s="164" t="s">
        <v>202</v>
      </c>
      <c r="H125" s="164" t="s">
        <v>304</v>
      </c>
      <c r="I125" s="164" t="s">
        <v>780</v>
      </c>
      <c r="J125" s="78" t="s">
        <v>904</v>
      </c>
      <c r="K125" s="166">
        <v>34748900</v>
      </c>
      <c r="L125" s="166">
        <v>34748900</v>
      </c>
      <c r="M125" s="166">
        <v>34748900</v>
      </c>
    </row>
    <row r="126" spans="1:13" ht="105.6">
      <c r="A126" s="268">
        <v>115</v>
      </c>
      <c r="B126" s="164" t="s">
        <v>92</v>
      </c>
      <c r="C126" s="164" t="s">
        <v>38</v>
      </c>
      <c r="D126" s="164" t="s">
        <v>187</v>
      </c>
      <c r="E126" s="164" t="s">
        <v>266</v>
      </c>
      <c r="F126" s="164" t="s">
        <v>284</v>
      </c>
      <c r="G126" s="164" t="s">
        <v>202</v>
      </c>
      <c r="H126" s="164" t="s">
        <v>305</v>
      </c>
      <c r="I126" s="164" t="s">
        <v>780</v>
      </c>
      <c r="J126" s="78" t="s">
        <v>306</v>
      </c>
      <c r="K126" s="166">
        <v>11854800</v>
      </c>
      <c r="L126" s="166">
        <v>9483800</v>
      </c>
      <c r="M126" s="166">
        <v>9483800</v>
      </c>
    </row>
    <row r="127" spans="1:13" ht="79.2">
      <c r="A127" s="267">
        <v>116</v>
      </c>
      <c r="B127" s="164" t="s">
        <v>92</v>
      </c>
      <c r="C127" s="164" t="s">
        <v>38</v>
      </c>
      <c r="D127" s="164" t="s">
        <v>187</v>
      </c>
      <c r="E127" s="164" t="s">
        <v>266</v>
      </c>
      <c r="F127" s="164" t="s">
        <v>284</v>
      </c>
      <c r="G127" s="164" t="s">
        <v>202</v>
      </c>
      <c r="H127" s="164" t="s">
        <v>307</v>
      </c>
      <c r="I127" s="164" t="s">
        <v>780</v>
      </c>
      <c r="J127" s="78" t="s">
        <v>308</v>
      </c>
      <c r="K127" s="166">
        <v>599700</v>
      </c>
      <c r="L127" s="166">
        <v>599700</v>
      </c>
      <c r="M127" s="166">
        <v>599700</v>
      </c>
    </row>
    <row r="128" spans="1:13" ht="66">
      <c r="A128" s="267">
        <v>117</v>
      </c>
      <c r="B128" s="164" t="s">
        <v>92</v>
      </c>
      <c r="C128" s="164" t="s">
        <v>38</v>
      </c>
      <c r="D128" s="164" t="s">
        <v>187</v>
      </c>
      <c r="E128" s="164" t="s">
        <v>266</v>
      </c>
      <c r="F128" s="164" t="s">
        <v>284</v>
      </c>
      <c r="G128" s="164" t="s">
        <v>202</v>
      </c>
      <c r="H128" s="164" t="s">
        <v>309</v>
      </c>
      <c r="I128" s="164" t="s">
        <v>780</v>
      </c>
      <c r="J128" s="78" t="s">
        <v>113</v>
      </c>
      <c r="K128" s="166">
        <v>1633500</v>
      </c>
      <c r="L128" s="166">
        <v>1633500</v>
      </c>
      <c r="M128" s="166">
        <v>1633500</v>
      </c>
    </row>
    <row r="129" spans="1:13" ht="52.8">
      <c r="A129" s="267">
        <v>118</v>
      </c>
      <c r="B129" s="164" t="s">
        <v>92</v>
      </c>
      <c r="C129" s="164" t="s">
        <v>38</v>
      </c>
      <c r="D129" s="164" t="s">
        <v>187</v>
      </c>
      <c r="E129" s="164" t="s">
        <v>266</v>
      </c>
      <c r="F129" s="164" t="s">
        <v>310</v>
      </c>
      <c r="G129" s="164" t="s">
        <v>177</v>
      </c>
      <c r="H129" s="164" t="s">
        <v>178</v>
      </c>
      <c r="I129" s="164" t="s">
        <v>780</v>
      </c>
      <c r="J129" s="165" t="s">
        <v>311</v>
      </c>
      <c r="K129" s="166">
        <f>K130</f>
        <v>2071800</v>
      </c>
      <c r="L129" s="166">
        <f>L130</f>
        <v>2071800</v>
      </c>
      <c r="M129" s="166">
        <f>M130</f>
        <v>2071800</v>
      </c>
    </row>
    <row r="130" spans="1:13" ht="92.4">
      <c r="A130" s="267">
        <v>119</v>
      </c>
      <c r="B130" s="164" t="s">
        <v>92</v>
      </c>
      <c r="C130" s="164" t="s">
        <v>38</v>
      </c>
      <c r="D130" s="164" t="s">
        <v>187</v>
      </c>
      <c r="E130" s="164" t="s">
        <v>266</v>
      </c>
      <c r="F130" s="164" t="s">
        <v>310</v>
      </c>
      <c r="G130" s="164" t="s">
        <v>202</v>
      </c>
      <c r="H130" s="164" t="s">
        <v>178</v>
      </c>
      <c r="I130" s="164" t="s">
        <v>780</v>
      </c>
      <c r="J130" s="78" t="s">
        <v>312</v>
      </c>
      <c r="K130" s="166">
        <v>2071800</v>
      </c>
      <c r="L130" s="166">
        <v>2071800</v>
      </c>
      <c r="M130" s="166">
        <v>2071800</v>
      </c>
    </row>
    <row r="131" spans="1:13" ht="26.4">
      <c r="A131" s="268">
        <v>120</v>
      </c>
      <c r="B131" s="164" t="s">
        <v>92</v>
      </c>
      <c r="C131" s="164" t="s">
        <v>38</v>
      </c>
      <c r="D131" s="164" t="s">
        <v>187</v>
      </c>
      <c r="E131" s="164" t="s">
        <v>267</v>
      </c>
      <c r="F131" s="164" t="s">
        <v>313</v>
      </c>
      <c r="G131" s="164" t="s">
        <v>177</v>
      </c>
      <c r="H131" s="164" t="s">
        <v>178</v>
      </c>
      <c r="I131" s="164" t="s">
        <v>780</v>
      </c>
      <c r="J131" s="165" t="s">
        <v>314</v>
      </c>
      <c r="K131" s="166">
        <f>K132</f>
        <v>1602200</v>
      </c>
      <c r="L131" s="166">
        <f>L132</f>
        <v>1619900</v>
      </c>
      <c r="M131" s="166">
        <f>M132</f>
        <v>0</v>
      </c>
    </row>
    <row r="132" spans="1:13" ht="41.25" customHeight="1">
      <c r="A132" s="267">
        <v>121</v>
      </c>
      <c r="B132" s="164" t="s">
        <v>92</v>
      </c>
      <c r="C132" s="164" t="s">
        <v>38</v>
      </c>
      <c r="D132" s="164" t="s">
        <v>187</v>
      </c>
      <c r="E132" s="164" t="s">
        <v>267</v>
      </c>
      <c r="F132" s="164" t="s">
        <v>313</v>
      </c>
      <c r="G132" s="164" t="s">
        <v>202</v>
      </c>
      <c r="H132" s="164" t="s">
        <v>178</v>
      </c>
      <c r="I132" s="164" t="s">
        <v>780</v>
      </c>
      <c r="J132" s="78" t="s">
        <v>114</v>
      </c>
      <c r="K132" s="166">
        <v>1602200</v>
      </c>
      <c r="L132" s="166">
        <v>1619900</v>
      </c>
      <c r="M132" s="166">
        <v>0</v>
      </c>
    </row>
    <row r="133" spans="1:13" ht="37.5" customHeight="1">
      <c r="A133" s="267">
        <v>122</v>
      </c>
      <c r="B133" s="164" t="s">
        <v>92</v>
      </c>
      <c r="C133" s="164" t="s">
        <v>38</v>
      </c>
      <c r="D133" s="164" t="s">
        <v>187</v>
      </c>
      <c r="E133" s="164" t="s">
        <v>267</v>
      </c>
      <c r="F133" s="164" t="s">
        <v>215</v>
      </c>
      <c r="G133" s="164" t="s">
        <v>177</v>
      </c>
      <c r="H133" s="164" t="s">
        <v>178</v>
      </c>
      <c r="I133" s="164" t="s">
        <v>780</v>
      </c>
      <c r="J133" s="165" t="s">
        <v>315</v>
      </c>
      <c r="K133" s="166">
        <f>K134</f>
        <v>13500</v>
      </c>
      <c r="L133" s="166">
        <f>L134</f>
        <v>14300</v>
      </c>
      <c r="M133" s="166">
        <f>M134</f>
        <v>0</v>
      </c>
    </row>
    <row r="134" spans="1:13" ht="42" customHeight="1">
      <c r="A134" s="267">
        <v>123</v>
      </c>
      <c r="B134" s="164" t="s">
        <v>92</v>
      </c>
      <c r="C134" s="164" t="s">
        <v>38</v>
      </c>
      <c r="D134" s="164" t="s">
        <v>187</v>
      </c>
      <c r="E134" s="164" t="s">
        <v>267</v>
      </c>
      <c r="F134" s="164" t="s">
        <v>215</v>
      </c>
      <c r="G134" s="164" t="s">
        <v>202</v>
      </c>
      <c r="H134" s="164" t="s">
        <v>178</v>
      </c>
      <c r="I134" s="164" t="s">
        <v>780</v>
      </c>
      <c r="J134" s="78" t="s">
        <v>879</v>
      </c>
      <c r="K134" s="166">
        <v>13500</v>
      </c>
      <c r="L134" s="166">
        <v>14300</v>
      </c>
      <c r="M134" s="166">
        <v>0</v>
      </c>
    </row>
    <row r="135" spans="1:13">
      <c r="A135" s="267">
        <v>124</v>
      </c>
      <c r="B135" s="164" t="s">
        <v>92</v>
      </c>
      <c r="C135" s="164" t="s">
        <v>38</v>
      </c>
      <c r="D135" s="164" t="s">
        <v>187</v>
      </c>
      <c r="E135" s="164" t="s">
        <v>316</v>
      </c>
      <c r="F135" s="164" t="s">
        <v>176</v>
      </c>
      <c r="G135" s="164" t="s">
        <v>177</v>
      </c>
      <c r="H135" s="164" t="s">
        <v>178</v>
      </c>
      <c r="I135" s="164" t="s">
        <v>780</v>
      </c>
      <c r="J135" s="165" t="s">
        <v>317</v>
      </c>
      <c r="K135" s="166">
        <f t="shared" ref="K135:M136" si="10">K136</f>
        <v>42203756.399999999</v>
      </c>
      <c r="L135" s="166">
        <f t="shared" si="10"/>
        <v>41785423.799999997</v>
      </c>
      <c r="M135" s="166">
        <f t="shared" si="10"/>
        <v>41785423.799999997</v>
      </c>
    </row>
    <row r="136" spans="1:13" ht="39.6">
      <c r="A136" s="268">
        <v>125</v>
      </c>
      <c r="B136" s="164" t="s">
        <v>92</v>
      </c>
      <c r="C136" s="164" t="s">
        <v>38</v>
      </c>
      <c r="D136" s="164" t="s">
        <v>187</v>
      </c>
      <c r="E136" s="164" t="s">
        <v>316</v>
      </c>
      <c r="F136" s="164" t="s">
        <v>136</v>
      </c>
      <c r="G136" s="164" t="s">
        <v>177</v>
      </c>
      <c r="H136" s="164" t="s">
        <v>178</v>
      </c>
      <c r="I136" s="164" t="s">
        <v>780</v>
      </c>
      <c r="J136" s="165" t="s">
        <v>318</v>
      </c>
      <c r="K136" s="166">
        <f t="shared" si="10"/>
        <v>42203756.399999999</v>
      </c>
      <c r="L136" s="166">
        <f t="shared" si="10"/>
        <v>41785423.799999997</v>
      </c>
      <c r="M136" s="166">
        <f t="shared" si="10"/>
        <v>41785423.799999997</v>
      </c>
    </row>
    <row r="137" spans="1:13" ht="52.8">
      <c r="A137" s="267">
        <v>126</v>
      </c>
      <c r="B137" s="164" t="s">
        <v>92</v>
      </c>
      <c r="C137" s="164" t="s">
        <v>38</v>
      </c>
      <c r="D137" s="164" t="s">
        <v>187</v>
      </c>
      <c r="E137" s="164" t="s">
        <v>316</v>
      </c>
      <c r="F137" s="164" t="s">
        <v>136</v>
      </c>
      <c r="G137" s="164" t="s">
        <v>202</v>
      </c>
      <c r="H137" s="164" t="s">
        <v>178</v>
      </c>
      <c r="I137" s="164" t="s">
        <v>780</v>
      </c>
      <c r="J137" s="165" t="s">
        <v>115</v>
      </c>
      <c r="K137" s="166">
        <v>42203756.399999999</v>
      </c>
      <c r="L137" s="166">
        <v>41785423.799999997</v>
      </c>
      <c r="M137" s="166">
        <v>41785423.799999997</v>
      </c>
    </row>
    <row r="138" spans="1:13">
      <c r="A138" s="335" t="s">
        <v>319</v>
      </c>
      <c r="B138" s="335"/>
      <c r="C138" s="335"/>
      <c r="D138" s="335"/>
      <c r="E138" s="335"/>
      <c r="F138" s="335"/>
      <c r="G138" s="335"/>
      <c r="H138" s="335"/>
      <c r="I138" s="335"/>
      <c r="J138" s="335"/>
      <c r="K138" s="274">
        <f>K12+K89</f>
        <v>707649103.39999998</v>
      </c>
      <c r="L138" s="274">
        <f>L12+L89</f>
        <v>658522946.79999995</v>
      </c>
      <c r="M138" s="274">
        <f>M12+M89</f>
        <v>650096050.79999995</v>
      </c>
    </row>
    <row r="146" spans="1:13">
      <c r="A146" s="157"/>
      <c r="B146" s="157"/>
      <c r="C146" s="157"/>
      <c r="D146" s="157"/>
      <c r="E146" s="157"/>
      <c r="F146" s="157"/>
      <c r="G146" s="157"/>
      <c r="H146" s="157"/>
      <c r="I146" s="157"/>
      <c r="J146" s="157"/>
      <c r="K146" s="157"/>
      <c r="L146" s="157"/>
      <c r="M146" s="157"/>
    </row>
    <row r="147" spans="1:13">
      <c r="A147" s="157"/>
      <c r="B147" s="157"/>
      <c r="C147" s="157"/>
      <c r="D147" s="157"/>
      <c r="E147" s="157"/>
      <c r="F147" s="157"/>
      <c r="G147" s="157"/>
      <c r="H147" s="157"/>
      <c r="I147" s="157"/>
      <c r="J147" s="157"/>
      <c r="K147" s="157"/>
      <c r="L147" s="157"/>
      <c r="M147" s="157"/>
    </row>
    <row r="148" spans="1:13">
      <c r="A148" s="157"/>
      <c r="B148" s="157"/>
      <c r="C148" s="157"/>
      <c r="D148" s="157"/>
      <c r="E148" s="157"/>
      <c r="F148" s="157"/>
      <c r="G148" s="157"/>
      <c r="H148" s="157"/>
      <c r="I148" s="157"/>
      <c r="J148" s="157"/>
      <c r="K148" s="157"/>
      <c r="L148" s="157"/>
      <c r="M148" s="157"/>
    </row>
    <row r="149" spans="1:13">
      <c r="A149" s="157"/>
      <c r="B149" s="157"/>
      <c r="C149" s="157"/>
      <c r="D149" s="157"/>
      <c r="E149" s="157"/>
      <c r="F149" s="157"/>
      <c r="G149" s="157"/>
      <c r="H149" s="157"/>
      <c r="I149" s="157"/>
      <c r="J149" s="157"/>
      <c r="K149" s="157"/>
      <c r="L149" s="157"/>
      <c r="M149" s="157"/>
    </row>
    <row r="150" spans="1:13">
      <c r="A150" s="157"/>
      <c r="B150" s="157"/>
      <c r="C150" s="157"/>
      <c r="D150" s="157"/>
      <c r="E150" s="157"/>
      <c r="F150" s="157"/>
      <c r="G150" s="157"/>
      <c r="H150" s="157"/>
      <c r="I150" s="157"/>
      <c r="J150" s="157"/>
      <c r="K150" s="157"/>
      <c r="L150" s="157"/>
      <c r="M150" s="157"/>
    </row>
    <row r="151" spans="1:13">
      <c r="A151" s="157"/>
      <c r="B151" s="157"/>
      <c r="C151" s="157"/>
      <c r="D151" s="157"/>
      <c r="E151" s="157"/>
      <c r="F151" s="157"/>
      <c r="G151" s="157"/>
      <c r="H151" s="157"/>
      <c r="I151" s="157"/>
      <c r="J151" s="157"/>
      <c r="K151" s="157"/>
      <c r="L151" s="157"/>
      <c r="M151" s="157"/>
    </row>
    <row r="152" spans="1:13">
      <c r="A152" s="157"/>
      <c r="B152" s="157"/>
      <c r="C152" s="157"/>
      <c r="D152" s="157"/>
      <c r="E152" s="157"/>
      <c r="F152" s="157"/>
      <c r="G152" s="157"/>
      <c r="H152" s="157"/>
      <c r="I152" s="157"/>
      <c r="J152" s="157"/>
      <c r="K152" s="157"/>
      <c r="L152" s="157"/>
      <c r="M152" s="157"/>
    </row>
    <row r="153" spans="1:13">
      <c r="A153" s="157"/>
      <c r="B153" s="157"/>
      <c r="C153" s="157"/>
      <c r="D153" s="157"/>
      <c r="E153" s="157"/>
      <c r="F153" s="157"/>
      <c r="G153" s="157"/>
      <c r="H153" s="157"/>
      <c r="I153" s="157"/>
      <c r="J153" s="157"/>
      <c r="K153" s="157"/>
      <c r="L153" s="157"/>
      <c r="M153" s="157"/>
    </row>
    <row r="154" spans="1:13">
      <c r="A154" s="157"/>
      <c r="B154" s="157"/>
      <c r="C154" s="157"/>
      <c r="D154" s="157"/>
      <c r="E154" s="157"/>
      <c r="F154" s="157"/>
      <c r="G154" s="157"/>
      <c r="H154" s="157"/>
      <c r="I154" s="157"/>
      <c r="J154" s="157"/>
      <c r="K154" s="157"/>
      <c r="L154" s="157"/>
      <c r="M154" s="157"/>
    </row>
    <row r="155" spans="1:13">
      <c r="A155" s="157"/>
      <c r="B155" s="157"/>
      <c r="C155" s="157"/>
      <c r="D155" s="157"/>
      <c r="E155" s="157"/>
      <c r="F155" s="157"/>
      <c r="G155" s="157"/>
      <c r="H155" s="157"/>
      <c r="I155" s="157"/>
      <c r="J155" s="157"/>
      <c r="K155" s="157"/>
      <c r="L155" s="157"/>
      <c r="M155" s="157"/>
    </row>
    <row r="156" spans="1:13">
      <c r="A156" s="157"/>
      <c r="B156" s="157"/>
      <c r="C156" s="157"/>
      <c r="D156" s="157"/>
      <c r="E156" s="157"/>
      <c r="F156" s="157"/>
      <c r="G156" s="157"/>
      <c r="H156" s="157"/>
      <c r="I156" s="157"/>
      <c r="J156" s="157"/>
      <c r="K156" s="157"/>
      <c r="L156" s="157"/>
      <c r="M156" s="157"/>
    </row>
    <row r="157" spans="1:13">
      <c r="A157" s="157"/>
      <c r="B157" s="157"/>
      <c r="C157" s="157"/>
      <c r="D157" s="157"/>
      <c r="E157" s="157"/>
      <c r="F157" s="157"/>
      <c r="G157" s="157"/>
      <c r="H157" s="157"/>
      <c r="I157" s="157"/>
      <c r="J157" s="157"/>
      <c r="K157" s="157"/>
      <c r="L157" s="157"/>
      <c r="M157" s="157"/>
    </row>
    <row r="158" spans="1:13">
      <c r="A158" s="157"/>
      <c r="B158" s="157"/>
      <c r="C158" s="157"/>
      <c r="D158" s="157"/>
      <c r="E158" s="157"/>
      <c r="F158" s="157"/>
      <c r="G158" s="157"/>
      <c r="H158" s="157"/>
      <c r="I158" s="157"/>
      <c r="J158" s="157"/>
      <c r="K158" s="157"/>
      <c r="L158" s="157"/>
      <c r="M158" s="157"/>
    </row>
    <row r="159" spans="1:13">
      <c r="A159" s="157"/>
      <c r="B159" s="157"/>
      <c r="C159" s="157"/>
      <c r="D159" s="157"/>
      <c r="E159" s="157"/>
      <c r="F159" s="157"/>
      <c r="G159" s="157"/>
      <c r="H159" s="157"/>
      <c r="I159" s="157"/>
      <c r="J159" s="157"/>
      <c r="K159" s="157"/>
      <c r="L159" s="157"/>
      <c r="M159" s="157"/>
    </row>
    <row r="160" spans="1:13">
      <c r="A160" s="157"/>
      <c r="B160" s="157"/>
      <c r="C160" s="157"/>
      <c r="D160" s="157"/>
      <c r="E160" s="157"/>
      <c r="F160" s="157"/>
      <c r="G160" s="157"/>
      <c r="H160" s="157"/>
      <c r="I160" s="157"/>
      <c r="J160" s="157"/>
      <c r="K160" s="157"/>
      <c r="L160" s="157"/>
      <c r="M160" s="157"/>
    </row>
    <row r="161" spans="1:13">
      <c r="A161" s="157"/>
      <c r="B161" s="157"/>
      <c r="C161" s="157"/>
      <c r="D161" s="157"/>
      <c r="E161" s="157"/>
      <c r="F161" s="157"/>
      <c r="G161" s="157"/>
      <c r="H161" s="157"/>
      <c r="I161" s="157"/>
      <c r="J161" s="157"/>
      <c r="K161" s="157"/>
      <c r="L161" s="157"/>
      <c r="M161" s="157"/>
    </row>
    <row r="162" spans="1:13">
      <c r="A162" s="157"/>
      <c r="B162" s="157"/>
      <c r="C162" s="157"/>
      <c r="D162" s="157"/>
      <c r="E162" s="157"/>
      <c r="F162" s="157"/>
      <c r="G162" s="157"/>
      <c r="H162" s="157"/>
      <c r="I162" s="157"/>
      <c r="J162" s="157"/>
      <c r="K162" s="157"/>
      <c r="L162" s="157"/>
      <c r="M162" s="157"/>
    </row>
    <row r="163" spans="1:13">
      <c r="A163" s="157"/>
      <c r="B163" s="157"/>
      <c r="C163" s="157"/>
      <c r="D163" s="157"/>
      <c r="E163" s="157"/>
      <c r="F163" s="157"/>
      <c r="G163" s="157"/>
      <c r="H163" s="157"/>
      <c r="I163" s="157"/>
      <c r="J163" s="157"/>
      <c r="K163" s="157"/>
      <c r="L163" s="157"/>
      <c r="M163" s="157"/>
    </row>
    <row r="164" spans="1:13">
      <c r="A164" s="157"/>
      <c r="B164" s="157"/>
      <c r="C164" s="157"/>
      <c r="D164" s="157"/>
      <c r="E164" s="157"/>
      <c r="F164" s="157"/>
      <c r="G164" s="157"/>
      <c r="H164" s="157"/>
      <c r="I164" s="157"/>
      <c r="J164" s="157"/>
      <c r="K164" s="157"/>
      <c r="L164" s="157"/>
      <c r="M164" s="157"/>
    </row>
    <row r="165" spans="1:13">
      <c r="A165" s="157"/>
      <c r="B165" s="157"/>
      <c r="C165" s="157"/>
      <c r="D165" s="157"/>
      <c r="E165" s="157"/>
      <c r="F165" s="157"/>
      <c r="G165" s="157"/>
      <c r="H165" s="157"/>
      <c r="I165" s="157"/>
      <c r="J165" s="157"/>
      <c r="K165" s="157"/>
      <c r="L165" s="157"/>
      <c r="M165" s="157"/>
    </row>
    <row r="166" spans="1:13">
      <c r="A166" s="157"/>
      <c r="B166" s="157"/>
      <c r="C166" s="157"/>
      <c r="D166" s="157"/>
      <c r="E166" s="157"/>
      <c r="F166" s="157"/>
      <c r="G166" s="157"/>
      <c r="H166" s="157"/>
      <c r="I166" s="157"/>
      <c r="J166" s="157"/>
      <c r="K166" s="157"/>
      <c r="L166" s="157"/>
      <c r="M166" s="157"/>
    </row>
    <row r="167" spans="1:13">
      <c r="A167" s="157"/>
      <c r="B167" s="157"/>
      <c r="C167" s="157"/>
      <c r="D167" s="157"/>
      <c r="E167" s="157"/>
      <c r="F167" s="157"/>
      <c r="G167" s="157"/>
      <c r="H167" s="157"/>
      <c r="I167" s="157"/>
      <c r="J167" s="157"/>
      <c r="K167" s="157"/>
      <c r="L167" s="157"/>
      <c r="M167" s="157"/>
    </row>
    <row r="168" spans="1:13">
      <c r="A168" s="157"/>
      <c r="B168" s="157"/>
      <c r="C168" s="157"/>
      <c r="D168" s="157"/>
      <c r="E168" s="157"/>
      <c r="F168" s="157"/>
      <c r="G168" s="157"/>
      <c r="H168" s="157"/>
      <c r="I168" s="157"/>
      <c r="J168" s="157"/>
      <c r="K168" s="157"/>
      <c r="L168" s="157"/>
      <c r="M168" s="157"/>
    </row>
    <row r="169" spans="1:13">
      <c r="A169" s="157"/>
      <c r="B169" s="157"/>
      <c r="C169" s="157"/>
      <c r="D169" s="157"/>
      <c r="E169" s="157"/>
      <c r="F169" s="157"/>
      <c r="G169" s="157"/>
      <c r="H169" s="157"/>
      <c r="I169" s="157"/>
      <c r="J169" s="157"/>
      <c r="K169" s="157"/>
      <c r="L169" s="157"/>
      <c r="M169" s="157"/>
    </row>
    <row r="170" spans="1:13">
      <c r="A170" s="157"/>
      <c r="B170" s="157"/>
      <c r="C170" s="157"/>
      <c r="D170" s="157"/>
      <c r="E170" s="157"/>
      <c r="F170" s="157"/>
      <c r="G170" s="157"/>
      <c r="H170" s="157"/>
      <c r="I170" s="157"/>
      <c r="J170" s="157"/>
      <c r="K170" s="157"/>
      <c r="L170" s="157"/>
      <c r="M170" s="157"/>
    </row>
    <row r="171" spans="1:13">
      <c r="A171" s="157"/>
      <c r="B171" s="157"/>
      <c r="C171" s="157"/>
      <c r="D171" s="157"/>
      <c r="E171" s="157"/>
      <c r="F171" s="157"/>
      <c r="G171" s="157"/>
      <c r="H171" s="157"/>
      <c r="I171" s="157"/>
      <c r="J171" s="157"/>
      <c r="K171" s="157"/>
      <c r="L171" s="157"/>
      <c r="M171" s="157"/>
    </row>
    <row r="172" spans="1:13">
      <c r="A172" s="157"/>
      <c r="B172" s="157"/>
      <c r="C172" s="157"/>
      <c r="D172" s="157"/>
      <c r="E172" s="157"/>
      <c r="F172" s="157"/>
      <c r="G172" s="157"/>
      <c r="H172" s="157"/>
      <c r="I172" s="157"/>
      <c r="J172" s="157"/>
      <c r="K172" s="157"/>
      <c r="L172" s="157"/>
      <c r="M172" s="157"/>
    </row>
    <row r="173" spans="1:13">
      <c r="A173" s="157"/>
      <c r="B173" s="157"/>
      <c r="C173" s="157"/>
      <c r="D173" s="157"/>
      <c r="E173" s="157"/>
      <c r="F173" s="157"/>
      <c r="G173" s="157"/>
      <c r="H173" s="157"/>
      <c r="I173" s="157"/>
      <c r="J173" s="157"/>
      <c r="K173" s="157"/>
      <c r="L173" s="157"/>
      <c r="M173" s="157"/>
    </row>
    <row r="174" spans="1:13">
      <c r="A174" s="157"/>
      <c r="B174" s="157"/>
      <c r="C174" s="157"/>
      <c r="D174" s="157"/>
      <c r="E174" s="157"/>
      <c r="F174" s="157"/>
      <c r="G174" s="157"/>
      <c r="H174" s="157"/>
      <c r="I174" s="157"/>
      <c r="J174" s="157"/>
      <c r="K174" s="157"/>
      <c r="L174" s="157"/>
      <c r="M174" s="157"/>
    </row>
    <row r="175" spans="1:13">
      <c r="A175" s="157"/>
      <c r="B175" s="157"/>
      <c r="C175" s="157"/>
      <c r="D175" s="157"/>
      <c r="E175" s="157"/>
      <c r="F175" s="157"/>
      <c r="G175" s="157"/>
      <c r="H175" s="157"/>
      <c r="I175" s="157"/>
      <c r="J175" s="157"/>
      <c r="K175" s="157"/>
      <c r="L175" s="157"/>
      <c r="M175" s="157"/>
    </row>
    <row r="177" spans="1:13">
      <c r="A177" s="157"/>
      <c r="B177" s="157"/>
      <c r="C177" s="157"/>
      <c r="D177" s="157"/>
      <c r="E177" s="157"/>
      <c r="F177" s="157"/>
      <c r="G177" s="157"/>
      <c r="H177" s="157"/>
      <c r="I177" s="157"/>
      <c r="J177" s="157"/>
      <c r="K177" s="157"/>
      <c r="L177" s="157"/>
      <c r="M177" s="157"/>
    </row>
    <row r="178" spans="1:13">
      <c r="A178" s="157"/>
      <c r="B178" s="157"/>
      <c r="C178" s="157"/>
      <c r="D178" s="157"/>
      <c r="E178" s="157"/>
      <c r="F178" s="157"/>
      <c r="G178" s="157"/>
      <c r="H178" s="157"/>
      <c r="I178" s="157"/>
      <c r="J178" s="157"/>
      <c r="K178" s="157"/>
      <c r="L178" s="157"/>
      <c r="M178" s="157"/>
    </row>
    <row r="183" spans="1:13">
      <c r="A183" s="157"/>
      <c r="B183" s="157"/>
      <c r="C183" s="157"/>
      <c r="D183" s="157"/>
      <c r="E183" s="157"/>
      <c r="F183" s="157"/>
      <c r="G183" s="157"/>
      <c r="H183" s="157"/>
      <c r="I183" s="157"/>
      <c r="J183" s="157"/>
      <c r="K183" s="157"/>
      <c r="L183" s="157"/>
      <c r="M183" s="157"/>
    </row>
  </sheetData>
  <mergeCells count="14">
    <mergeCell ref="B9:B10"/>
    <mergeCell ref="C9:G9"/>
    <mergeCell ref="H9:I9"/>
    <mergeCell ref="A138:J138"/>
    <mergeCell ref="J2:M2"/>
    <mergeCell ref="J3:M3"/>
    <mergeCell ref="L4:M4"/>
    <mergeCell ref="A6:M6"/>
    <mergeCell ref="A8:A10"/>
    <mergeCell ref="B8:I8"/>
    <mergeCell ref="J8:J10"/>
    <mergeCell ref="K8:K10"/>
    <mergeCell ref="L8:L10"/>
    <mergeCell ref="M8:M10"/>
  </mergeCells>
  <printOptions horizontalCentered="1"/>
  <pageMargins left="0.98425196850393704" right="0.39370078740157483" top="0.39370078740157483" bottom="0.39370078740157483" header="3.937007874015748E-2" footer="3.937007874015748E-2"/>
  <pageSetup paperSize="9" scale="59" fitToHeight="0" orientation="portrait" r:id="rId1"/>
</worksheet>
</file>

<file path=xl/worksheets/sheet5.xml><?xml version="1.0" encoding="utf-8"?>
<worksheet xmlns="http://schemas.openxmlformats.org/spreadsheetml/2006/main" xmlns:r="http://schemas.openxmlformats.org/officeDocument/2006/relationships">
  <sheetPr>
    <tabColor theme="6" tint="-0.499984740745262"/>
    <pageSetUpPr fitToPage="1"/>
  </sheetPr>
  <dimension ref="A1:H60"/>
  <sheetViews>
    <sheetView view="pageBreakPreview" zoomScaleNormal="100" zoomScaleSheetLayoutView="100" workbookViewId="0">
      <selection activeCell="A62" sqref="A62:XFD63"/>
    </sheetView>
  </sheetViews>
  <sheetFormatPr defaultColWidth="9.109375" defaultRowHeight="13.2"/>
  <cols>
    <col min="1" max="1" width="8" style="96" customWidth="1"/>
    <col min="2" max="2" width="46.109375" style="97" customWidth="1"/>
    <col min="3" max="3" width="7.5546875" style="98" customWidth="1"/>
    <col min="4" max="4" width="15.109375" style="83" customWidth="1"/>
    <col min="5" max="5" width="15.33203125" style="83" customWidth="1"/>
    <col min="6" max="6" width="14.6640625" style="83" customWidth="1"/>
    <col min="7" max="7" width="2.44140625" style="83" hidden="1" customWidth="1"/>
    <col min="8" max="16384" width="9.109375" style="83"/>
  </cols>
  <sheetData>
    <row r="1" spans="1:8" s="80" customFormat="1" ht="15.6">
      <c r="A1" s="79"/>
      <c r="B1" s="325" t="s">
        <v>910</v>
      </c>
      <c r="C1" s="325"/>
      <c r="D1" s="325"/>
      <c r="E1" s="325"/>
      <c r="F1" s="325"/>
    </row>
    <row r="2" spans="1:8" s="80" customFormat="1" ht="15.6">
      <c r="A2" s="79"/>
      <c r="B2" s="4"/>
      <c r="C2" s="325" t="s">
        <v>1812</v>
      </c>
      <c r="D2" s="325"/>
      <c r="E2" s="325"/>
      <c r="F2" s="325"/>
    </row>
    <row r="3" spans="1:8" s="80" customFormat="1" ht="15.6">
      <c r="A3" s="81"/>
      <c r="B3" s="326" t="s">
        <v>915</v>
      </c>
      <c r="C3" s="326"/>
      <c r="D3" s="326"/>
      <c r="E3" s="326"/>
      <c r="F3" s="326"/>
    </row>
    <row r="4" spans="1:8" s="80" customFormat="1" ht="15.6">
      <c r="A4" s="81"/>
      <c r="B4" s="8"/>
      <c r="C4" s="7"/>
      <c r="D4" s="327" t="s">
        <v>1810</v>
      </c>
      <c r="E4" s="327"/>
      <c r="F4" s="327"/>
    </row>
    <row r="5" spans="1:8" s="80" customFormat="1" ht="58.2" customHeight="1">
      <c r="A5" s="353" t="s">
        <v>918</v>
      </c>
      <c r="B5" s="353"/>
      <c r="C5" s="353"/>
      <c r="D5" s="353"/>
      <c r="E5" s="353"/>
      <c r="F5" s="353"/>
    </row>
    <row r="6" spans="1:8" s="80" customFormat="1" ht="15.6">
      <c r="A6" s="81"/>
      <c r="D6" s="82"/>
      <c r="E6" s="82"/>
      <c r="F6" s="82" t="s">
        <v>321</v>
      </c>
      <c r="H6" s="80" t="s">
        <v>322</v>
      </c>
    </row>
    <row r="7" spans="1:8" ht="46.8">
      <c r="A7" s="205" t="s">
        <v>35</v>
      </c>
      <c r="B7" s="205" t="s">
        <v>323</v>
      </c>
      <c r="C7" s="206" t="s">
        <v>324</v>
      </c>
      <c r="D7" s="206" t="s">
        <v>919</v>
      </c>
      <c r="E7" s="206" t="s">
        <v>325</v>
      </c>
      <c r="F7" s="206" t="s">
        <v>920</v>
      </c>
    </row>
    <row r="8" spans="1:8" s="86" customFormat="1" ht="15.6">
      <c r="A8" s="84" t="s">
        <v>171</v>
      </c>
      <c r="B8" s="85" t="s">
        <v>38</v>
      </c>
      <c r="C8" s="85" t="s">
        <v>39</v>
      </c>
      <c r="D8" s="85" t="s">
        <v>91</v>
      </c>
      <c r="E8" s="85" t="s">
        <v>172</v>
      </c>
      <c r="F8" s="85" t="s">
        <v>173</v>
      </c>
    </row>
    <row r="9" spans="1:8" s="91" customFormat="1" ht="15.6">
      <c r="A9" s="87" t="s">
        <v>171</v>
      </c>
      <c r="B9" s="287" t="s">
        <v>326</v>
      </c>
      <c r="C9" s="288" t="s">
        <v>327</v>
      </c>
      <c r="D9" s="289">
        <f>SUM(D10:D17)</f>
        <v>43953336.549999997</v>
      </c>
      <c r="E9" s="289">
        <f t="shared" ref="E9:F9" si="0">SUM(E10:E17)</f>
        <v>31065008.43</v>
      </c>
      <c r="F9" s="289">
        <f t="shared" si="0"/>
        <v>31025023.030000001</v>
      </c>
      <c r="G9" s="90">
        <f t="shared" ref="G9:G15" si="1">SUM(D9:F9)</f>
        <v>106043368.00999999</v>
      </c>
    </row>
    <row r="10" spans="1:8" s="86" customFormat="1" ht="46.8">
      <c r="A10" s="92">
        <f>A9+1</f>
        <v>2</v>
      </c>
      <c r="B10" s="287" t="s">
        <v>328</v>
      </c>
      <c r="C10" s="288" t="s">
        <v>329</v>
      </c>
      <c r="D10" s="289">
        <v>1535101.75</v>
      </c>
      <c r="E10" s="289">
        <v>1535101.75</v>
      </c>
      <c r="F10" s="289">
        <v>1535101.75</v>
      </c>
      <c r="G10" s="90">
        <f t="shared" si="1"/>
        <v>4605305.25</v>
      </c>
    </row>
    <row r="11" spans="1:8" s="86" customFormat="1" ht="69" customHeight="1">
      <c r="A11" s="92">
        <f t="shared" ref="A11:A60" si="2">A10+1</f>
        <v>3</v>
      </c>
      <c r="B11" s="287" t="s">
        <v>330</v>
      </c>
      <c r="C11" s="288" t="s">
        <v>331</v>
      </c>
      <c r="D11" s="289">
        <v>3066060.26</v>
      </c>
      <c r="E11" s="289">
        <v>2239677.62</v>
      </c>
      <c r="F11" s="289">
        <v>2239677.62</v>
      </c>
      <c r="G11" s="90">
        <f t="shared" si="1"/>
        <v>7545415.5</v>
      </c>
    </row>
    <row r="12" spans="1:8" s="91" customFormat="1" ht="48" customHeight="1">
      <c r="A12" s="92">
        <f t="shared" si="2"/>
        <v>4</v>
      </c>
      <c r="B12" s="287" t="s">
        <v>332</v>
      </c>
      <c r="C12" s="288" t="s">
        <v>333</v>
      </c>
      <c r="D12" s="289">
        <v>23945896.219999999</v>
      </c>
      <c r="E12" s="289">
        <v>14595380.689999999</v>
      </c>
      <c r="F12" s="289">
        <v>14569695.289999999</v>
      </c>
      <c r="G12" s="90">
        <f t="shared" si="1"/>
        <v>53110972.199999996</v>
      </c>
    </row>
    <row r="13" spans="1:8" s="86" customFormat="1" ht="15.6">
      <c r="A13" s="92">
        <f t="shared" si="2"/>
        <v>5</v>
      </c>
      <c r="B13" s="282" t="s">
        <v>334</v>
      </c>
      <c r="C13" s="283" t="s">
        <v>335</v>
      </c>
      <c r="D13" s="284">
        <v>13500</v>
      </c>
      <c r="E13" s="284">
        <v>14300</v>
      </c>
      <c r="F13" s="284">
        <v>0</v>
      </c>
      <c r="G13" s="90">
        <f t="shared" si="1"/>
        <v>27800</v>
      </c>
    </row>
    <row r="14" spans="1:8" s="91" customFormat="1" ht="62.4">
      <c r="A14" s="92">
        <f t="shared" si="2"/>
        <v>6</v>
      </c>
      <c r="B14" s="282" t="s">
        <v>336</v>
      </c>
      <c r="C14" s="283" t="s">
        <v>337</v>
      </c>
      <c r="D14" s="284">
        <v>11465382.74</v>
      </c>
      <c r="E14" s="284">
        <v>10902011.58</v>
      </c>
      <c r="F14" s="284">
        <v>10902011.58</v>
      </c>
      <c r="G14" s="90"/>
    </row>
    <row r="15" spans="1:8" s="86" customFormat="1" ht="51" customHeight="1">
      <c r="A15" s="92">
        <f t="shared" si="2"/>
        <v>7</v>
      </c>
      <c r="B15" s="287" t="s">
        <v>1020</v>
      </c>
      <c r="C15" s="288" t="s">
        <v>1019</v>
      </c>
      <c r="D15" s="289">
        <v>1229000</v>
      </c>
      <c r="E15" s="289">
        <v>0</v>
      </c>
      <c r="F15" s="289">
        <v>0</v>
      </c>
      <c r="G15" s="90">
        <f t="shared" si="1"/>
        <v>1229000</v>
      </c>
    </row>
    <row r="16" spans="1:8" s="91" customFormat="1" ht="15.6">
      <c r="A16" s="92">
        <f t="shared" si="2"/>
        <v>8</v>
      </c>
      <c r="B16" s="282" t="s">
        <v>338</v>
      </c>
      <c r="C16" s="283" t="s">
        <v>339</v>
      </c>
      <c r="D16" s="284">
        <v>200000</v>
      </c>
      <c r="E16" s="284">
        <v>0</v>
      </c>
      <c r="F16" s="284">
        <v>0</v>
      </c>
      <c r="G16" s="90">
        <f t="shared" ref="G16:G25" si="3">SUM(D16:F16)</f>
        <v>200000</v>
      </c>
    </row>
    <row r="17" spans="1:7" s="86" customFormat="1" ht="15.6">
      <c r="A17" s="92">
        <f t="shared" si="2"/>
        <v>9</v>
      </c>
      <c r="B17" s="282" t="s">
        <v>340</v>
      </c>
      <c r="C17" s="283" t="s">
        <v>341</v>
      </c>
      <c r="D17" s="284">
        <v>2498395.58</v>
      </c>
      <c r="E17" s="284">
        <v>1778536.79</v>
      </c>
      <c r="F17" s="284">
        <v>1778536.79</v>
      </c>
      <c r="G17" s="90"/>
    </row>
    <row r="18" spans="1:7" s="86" customFormat="1" ht="15.6">
      <c r="A18" s="92">
        <f t="shared" si="2"/>
        <v>10</v>
      </c>
      <c r="B18" s="287" t="s">
        <v>342</v>
      </c>
      <c r="C18" s="288" t="s">
        <v>343</v>
      </c>
      <c r="D18" s="289">
        <v>1602200</v>
      </c>
      <c r="E18" s="289">
        <v>1619900</v>
      </c>
      <c r="F18" s="289">
        <v>0</v>
      </c>
      <c r="G18" s="90">
        <f t="shared" si="3"/>
        <v>3222100</v>
      </c>
    </row>
    <row r="19" spans="1:7" s="91" customFormat="1" ht="15.6">
      <c r="A19" s="92">
        <f t="shared" si="2"/>
        <v>11</v>
      </c>
      <c r="B19" s="282" t="s">
        <v>344</v>
      </c>
      <c r="C19" s="283" t="s">
        <v>345</v>
      </c>
      <c r="D19" s="284">
        <v>1602200</v>
      </c>
      <c r="E19" s="284">
        <v>1619900</v>
      </c>
      <c r="F19" s="284">
        <v>0</v>
      </c>
      <c r="G19" s="90">
        <f t="shared" si="3"/>
        <v>3222100</v>
      </c>
    </row>
    <row r="20" spans="1:7" s="91" customFormat="1" ht="17.399999999999999" customHeight="1">
      <c r="A20" s="92">
        <f t="shared" si="2"/>
        <v>12</v>
      </c>
      <c r="B20" s="287" t="s">
        <v>346</v>
      </c>
      <c r="C20" s="288" t="s">
        <v>347</v>
      </c>
      <c r="D20" s="289">
        <f>SUM(D21:D23)</f>
        <v>4240066.2699999996</v>
      </c>
      <c r="E20" s="289">
        <v>3693002</v>
      </c>
      <c r="F20" s="289">
        <v>3693002</v>
      </c>
      <c r="G20" s="90">
        <f t="shared" si="3"/>
        <v>11626070.27</v>
      </c>
    </row>
    <row r="21" spans="1:7" s="86" customFormat="1" ht="46.8">
      <c r="A21" s="92">
        <f t="shared" si="2"/>
        <v>13</v>
      </c>
      <c r="B21" s="282" t="s">
        <v>348</v>
      </c>
      <c r="C21" s="283" t="s">
        <v>349</v>
      </c>
      <c r="D21" s="284">
        <v>3303166.27</v>
      </c>
      <c r="E21" s="284">
        <v>2391336</v>
      </c>
      <c r="F21" s="284">
        <v>2391336</v>
      </c>
      <c r="G21" s="90">
        <f t="shared" si="3"/>
        <v>8085838.2699999996</v>
      </c>
    </row>
    <row r="22" spans="1:7" s="86" customFormat="1" ht="15.6">
      <c r="A22" s="92">
        <f t="shared" si="2"/>
        <v>14</v>
      </c>
      <c r="B22" s="282" t="s">
        <v>772</v>
      </c>
      <c r="C22" s="283" t="s">
        <v>771</v>
      </c>
      <c r="D22" s="284">
        <v>911900</v>
      </c>
      <c r="E22" s="284">
        <v>1276666</v>
      </c>
      <c r="F22" s="284">
        <v>1276666</v>
      </c>
      <c r="G22" s="90">
        <f t="shared" si="3"/>
        <v>3465232</v>
      </c>
    </row>
    <row r="23" spans="1:7" s="86" customFormat="1" ht="46.8">
      <c r="A23" s="92">
        <f t="shared" si="2"/>
        <v>15</v>
      </c>
      <c r="B23" s="282" t="s">
        <v>350</v>
      </c>
      <c r="C23" s="283" t="s">
        <v>351</v>
      </c>
      <c r="D23" s="284">
        <v>25000</v>
      </c>
      <c r="E23" s="284">
        <v>25000</v>
      </c>
      <c r="F23" s="284">
        <v>25000</v>
      </c>
      <c r="G23" s="90">
        <f t="shared" si="3"/>
        <v>75000</v>
      </c>
    </row>
    <row r="24" spans="1:7" s="91" customFormat="1" ht="15.6">
      <c r="A24" s="92">
        <f t="shared" si="2"/>
        <v>16</v>
      </c>
      <c r="B24" s="287" t="s">
        <v>352</v>
      </c>
      <c r="C24" s="288" t="s">
        <v>353</v>
      </c>
      <c r="D24" s="289">
        <f>SUM(D25:D29)</f>
        <v>39080489.82</v>
      </c>
      <c r="E24" s="289">
        <f t="shared" ref="E24:F24" si="4">SUM(E25:E29)</f>
        <v>38420615.299999997</v>
      </c>
      <c r="F24" s="289">
        <f t="shared" si="4"/>
        <v>38737715.299999997</v>
      </c>
      <c r="G24" s="90">
        <f t="shared" si="3"/>
        <v>116238820.42</v>
      </c>
    </row>
    <row r="25" spans="1:7" s="91" customFormat="1" ht="15.6">
      <c r="A25" s="92">
        <f t="shared" si="2"/>
        <v>17</v>
      </c>
      <c r="B25" s="282" t="s">
        <v>354</v>
      </c>
      <c r="C25" s="283" t="s">
        <v>355</v>
      </c>
      <c r="D25" s="284">
        <v>3930615.3</v>
      </c>
      <c r="E25" s="284">
        <v>3921915.3</v>
      </c>
      <c r="F25" s="284">
        <v>3921915.3</v>
      </c>
      <c r="G25" s="90">
        <f t="shared" si="3"/>
        <v>11774445.899999999</v>
      </c>
    </row>
    <row r="26" spans="1:7" ht="15.6">
      <c r="A26" s="92">
        <f t="shared" si="2"/>
        <v>18</v>
      </c>
      <c r="B26" s="282" t="s">
        <v>356</v>
      </c>
      <c r="C26" s="283" t="s">
        <v>357</v>
      </c>
      <c r="D26" s="284">
        <v>19539000</v>
      </c>
      <c r="E26" s="284">
        <v>17539000</v>
      </c>
      <c r="F26" s="284">
        <v>17539000</v>
      </c>
    </row>
    <row r="27" spans="1:7" ht="15.6">
      <c r="A27" s="92">
        <f t="shared" si="2"/>
        <v>19</v>
      </c>
      <c r="B27" s="282" t="s">
        <v>358</v>
      </c>
      <c r="C27" s="283" t="s">
        <v>359</v>
      </c>
      <c r="D27" s="284">
        <v>13909700</v>
      </c>
      <c r="E27" s="284">
        <v>15194000</v>
      </c>
      <c r="F27" s="284">
        <v>15221100</v>
      </c>
    </row>
    <row r="28" spans="1:7" ht="15.6">
      <c r="A28" s="92">
        <f t="shared" si="2"/>
        <v>20</v>
      </c>
      <c r="B28" s="282" t="s">
        <v>360</v>
      </c>
      <c r="C28" s="283" t="s">
        <v>361</v>
      </c>
      <c r="D28" s="284">
        <v>40000</v>
      </c>
      <c r="E28" s="284">
        <v>0</v>
      </c>
      <c r="F28" s="284">
        <v>0</v>
      </c>
    </row>
    <row r="29" spans="1:7" ht="31.2">
      <c r="A29" s="92">
        <f t="shared" si="2"/>
        <v>21</v>
      </c>
      <c r="B29" s="282" t="s">
        <v>362</v>
      </c>
      <c r="C29" s="283" t="s">
        <v>363</v>
      </c>
      <c r="D29" s="284">
        <v>1661174.52</v>
      </c>
      <c r="E29" s="284">
        <v>1765700</v>
      </c>
      <c r="F29" s="284">
        <v>2055700</v>
      </c>
    </row>
    <row r="30" spans="1:7" ht="31.2">
      <c r="A30" s="92">
        <f t="shared" si="2"/>
        <v>22</v>
      </c>
      <c r="B30" s="287" t="s">
        <v>364</v>
      </c>
      <c r="C30" s="288" t="s">
        <v>365</v>
      </c>
      <c r="D30" s="289">
        <f>SUM(D31:D33)</f>
        <v>46049063.93</v>
      </c>
      <c r="E30" s="289">
        <v>43848156.600000001</v>
      </c>
      <c r="F30" s="289">
        <v>43848156.600000001</v>
      </c>
    </row>
    <row r="31" spans="1:7" ht="15.6">
      <c r="A31" s="92">
        <f t="shared" si="2"/>
        <v>23</v>
      </c>
      <c r="B31" s="282" t="s">
        <v>366</v>
      </c>
      <c r="C31" s="283" t="s">
        <v>367</v>
      </c>
      <c r="D31" s="284">
        <v>1013490</v>
      </c>
      <c r="E31" s="284">
        <v>0</v>
      </c>
      <c r="F31" s="284">
        <v>0</v>
      </c>
    </row>
    <row r="32" spans="1:7" ht="15.6">
      <c r="A32" s="92">
        <f t="shared" si="2"/>
        <v>24</v>
      </c>
      <c r="B32" s="282" t="s">
        <v>368</v>
      </c>
      <c r="C32" s="283" t="s">
        <v>369</v>
      </c>
      <c r="D32" s="284">
        <v>39818600</v>
      </c>
      <c r="E32" s="284">
        <v>39618600</v>
      </c>
      <c r="F32" s="284">
        <v>39618600</v>
      </c>
    </row>
    <row r="33" spans="1:6" ht="31.2">
      <c r="A33" s="92">
        <f t="shared" si="2"/>
        <v>25</v>
      </c>
      <c r="B33" s="282" t="s">
        <v>370</v>
      </c>
      <c r="C33" s="283" t="s">
        <v>371</v>
      </c>
      <c r="D33" s="284">
        <v>5216973.93</v>
      </c>
      <c r="E33" s="284">
        <v>4229556.5999999996</v>
      </c>
      <c r="F33" s="284">
        <v>4229556.5999999996</v>
      </c>
    </row>
    <row r="34" spans="1:6" ht="15.6">
      <c r="A34" s="92">
        <f t="shared" si="2"/>
        <v>26</v>
      </c>
      <c r="B34" s="287" t="s">
        <v>372</v>
      </c>
      <c r="C34" s="288" t="s">
        <v>373</v>
      </c>
      <c r="D34" s="289">
        <v>100000</v>
      </c>
      <c r="E34" s="289">
        <v>50000</v>
      </c>
      <c r="F34" s="289">
        <v>50000</v>
      </c>
    </row>
    <row r="35" spans="1:6" ht="31.2">
      <c r="A35" s="92">
        <f t="shared" si="2"/>
        <v>27</v>
      </c>
      <c r="B35" s="282" t="s">
        <v>374</v>
      </c>
      <c r="C35" s="283" t="s">
        <v>375</v>
      </c>
      <c r="D35" s="284">
        <v>100000</v>
      </c>
      <c r="E35" s="284">
        <v>50000</v>
      </c>
      <c r="F35" s="284">
        <v>50000</v>
      </c>
    </row>
    <row r="36" spans="1:6" ht="15.6" customHeight="1">
      <c r="A36" s="92">
        <f t="shared" si="2"/>
        <v>28</v>
      </c>
      <c r="B36" s="287" t="s">
        <v>376</v>
      </c>
      <c r="C36" s="288" t="s">
        <v>377</v>
      </c>
      <c r="D36" s="289">
        <f>SUM(D37:D41)</f>
        <v>383190197.71000004</v>
      </c>
      <c r="E36" s="289">
        <f t="shared" ref="E36:F36" si="5">SUM(E37:E41)</f>
        <v>359656337.80000001</v>
      </c>
      <c r="F36" s="289">
        <f t="shared" si="5"/>
        <v>355570522.94</v>
      </c>
    </row>
    <row r="37" spans="1:6" ht="15.6">
      <c r="A37" s="92">
        <f t="shared" si="2"/>
        <v>29</v>
      </c>
      <c r="B37" s="282" t="s">
        <v>378</v>
      </c>
      <c r="C37" s="283" t="s">
        <v>379</v>
      </c>
      <c r="D37" s="284">
        <v>84903521.540000007</v>
      </c>
      <c r="E37" s="284">
        <v>78313500</v>
      </c>
      <c r="F37" s="284">
        <v>77814500</v>
      </c>
    </row>
    <row r="38" spans="1:6" ht="15.6">
      <c r="A38" s="92">
        <f t="shared" si="2"/>
        <v>30</v>
      </c>
      <c r="B38" s="282" t="s">
        <v>380</v>
      </c>
      <c r="C38" s="283" t="s">
        <v>381</v>
      </c>
      <c r="D38" s="284">
        <v>252418391.18000001</v>
      </c>
      <c r="E38" s="284">
        <v>240200921.25</v>
      </c>
      <c r="F38" s="284">
        <v>236866122.38999999</v>
      </c>
    </row>
    <row r="39" spans="1:6" ht="15.6">
      <c r="A39" s="92">
        <f t="shared" si="2"/>
        <v>31</v>
      </c>
      <c r="B39" s="282" t="s">
        <v>382</v>
      </c>
      <c r="C39" s="283" t="s">
        <v>383</v>
      </c>
      <c r="D39" s="284">
        <v>21261771.309999999</v>
      </c>
      <c r="E39" s="284">
        <v>18960078.75</v>
      </c>
      <c r="F39" s="284">
        <v>18860004.75</v>
      </c>
    </row>
    <row r="40" spans="1:6" ht="15.6">
      <c r="A40" s="92">
        <f t="shared" si="2"/>
        <v>32</v>
      </c>
      <c r="B40" s="282" t="s">
        <v>384</v>
      </c>
      <c r="C40" s="283" t="s">
        <v>385</v>
      </c>
      <c r="D40" s="284">
        <v>6788993</v>
      </c>
      <c r="E40" s="284">
        <v>6473953</v>
      </c>
      <c r="F40" s="284">
        <v>6473953</v>
      </c>
    </row>
    <row r="41" spans="1:6" ht="15.6">
      <c r="A41" s="92">
        <f t="shared" si="2"/>
        <v>33</v>
      </c>
      <c r="B41" s="282" t="s">
        <v>386</v>
      </c>
      <c r="C41" s="283" t="s">
        <v>387</v>
      </c>
      <c r="D41" s="284">
        <v>17817520.68</v>
      </c>
      <c r="E41" s="284">
        <v>15707884.800000001</v>
      </c>
      <c r="F41" s="284">
        <v>15555942.800000001</v>
      </c>
    </row>
    <row r="42" spans="1:6" ht="15.6">
      <c r="A42" s="92">
        <f t="shared" si="2"/>
        <v>34</v>
      </c>
      <c r="B42" s="287" t="s">
        <v>388</v>
      </c>
      <c r="C42" s="288" t="s">
        <v>389</v>
      </c>
      <c r="D42" s="289">
        <f>SUM(D43:D44)</f>
        <v>73951878.239999995</v>
      </c>
      <c r="E42" s="289">
        <v>64983636.479999997</v>
      </c>
      <c r="F42" s="289">
        <v>64967236.479999997</v>
      </c>
    </row>
    <row r="43" spans="1:6" ht="15.6">
      <c r="A43" s="92">
        <f t="shared" si="2"/>
        <v>35</v>
      </c>
      <c r="B43" s="282" t="s">
        <v>390</v>
      </c>
      <c r="C43" s="283" t="s">
        <v>391</v>
      </c>
      <c r="D43" s="284">
        <f>56214350.66+6900</f>
        <v>56221250.659999996</v>
      </c>
      <c r="E43" s="284">
        <v>48604816.579999998</v>
      </c>
      <c r="F43" s="284">
        <v>48588416.579999998</v>
      </c>
    </row>
    <row r="44" spans="1:6" ht="31.2">
      <c r="A44" s="92">
        <f t="shared" si="2"/>
        <v>36</v>
      </c>
      <c r="B44" s="282" t="s">
        <v>392</v>
      </c>
      <c r="C44" s="283" t="s">
        <v>393</v>
      </c>
      <c r="D44" s="284">
        <v>17730627.579999998</v>
      </c>
      <c r="E44" s="284">
        <v>16378819.9</v>
      </c>
      <c r="F44" s="284">
        <v>16378819.9</v>
      </c>
    </row>
    <row r="45" spans="1:6" ht="15.6">
      <c r="A45" s="92">
        <f t="shared" si="2"/>
        <v>37</v>
      </c>
      <c r="B45" s="287" t="s">
        <v>394</v>
      </c>
      <c r="C45" s="288" t="s">
        <v>395</v>
      </c>
      <c r="D45" s="289">
        <v>407000</v>
      </c>
      <c r="E45" s="289">
        <v>407000</v>
      </c>
      <c r="F45" s="289">
        <v>407000</v>
      </c>
    </row>
    <row r="46" spans="1:6" ht="15.6">
      <c r="A46" s="92">
        <f t="shared" si="2"/>
        <v>38</v>
      </c>
      <c r="B46" s="282" t="s">
        <v>396</v>
      </c>
      <c r="C46" s="283" t="s">
        <v>397</v>
      </c>
      <c r="D46" s="284">
        <v>407000</v>
      </c>
      <c r="E46" s="284">
        <v>407000</v>
      </c>
      <c r="F46" s="284">
        <v>407000</v>
      </c>
    </row>
    <row r="47" spans="1:6" ht="15.6">
      <c r="A47" s="92">
        <f t="shared" si="2"/>
        <v>39</v>
      </c>
      <c r="B47" s="287" t="s">
        <v>398</v>
      </c>
      <c r="C47" s="288" t="s">
        <v>399</v>
      </c>
      <c r="D47" s="289">
        <f>SUM(D48:D51)</f>
        <v>20162730.879999999</v>
      </c>
      <c r="E47" s="289">
        <f t="shared" ref="E47:F47" si="6">SUM(E48:E51)</f>
        <v>28927400</v>
      </c>
      <c r="F47" s="289">
        <f t="shared" si="6"/>
        <v>20787200</v>
      </c>
    </row>
    <row r="48" spans="1:6" ht="15.6">
      <c r="A48" s="92">
        <f t="shared" si="2"/>
        <v>40</v>
      </c>
      <c r="B48" s="282" t="s">
        <v>400</v>
      </c>
      <c r="C48" s="283" t="s">
        <v>401</v>
      </c>
      <c r="D48" s="284">
        <v>1199630.8799999999</v>
      </c>
      <c r="E48" s="284">
        <v>800000</v>
      </c>
      <c r="F48" s="284">
        <v>600000</v>
      </c>
    </row>
    <row r="49" spans="1:6" ht="15.6">
      <c r="A49" s="92">
        <f t="shared" si="2"/>
        <v>41</v>
      </c>
      <c r="B49" s="282" t="s">
        <v>402</v>
      </c>
      <c r="C49" s="283" t="s">
        <v>403</v>
      </c>
      <c r="D49" s="284">
        <v>16070900</v>
      </c>
      <c r="E49" s="284">
        <v>15706900</v>
      </c>
      <c r="F49" s="284">
        <v>15706900</v>
      </c>
    </row>
    <row r="50" spans="1:6" ht="15.6">
      <c r="A50" s="92">
        <f t="shared" si="2"/>
        <v>42</v>
      </c>
      <c r="B50" s="282" t="s">
        <v>404</v>
      </c>
      <c r="C50" s="283" t="s">
        <v>405</v>
      </c>
      <c r="D50" s="284">
        <v>2287800</v>
      </c>
      <c r="E50" s="284">
        <v>11816100</v>
      </c>
      <c r="F50" s="284">
        <v>3875900</v>
      </c>
    </row>
    <row r="51" spans="1:6" ht="31.2">
      <c r="A51" s="92">
        <f t="shared" si="2"/>
        <v>43</v>
      </c>
      <c r="B51" s="282" t="s">
        <v>406</v>
      </c>
      <c r="C51" s="283" t="s">
        <v>407</v>
      </c>
      <c r="D51" s="284">
        <v>604400</v>
      </c>
      <c r="E51" s="284">
        <v>604400</v>
      </c>
      <c r="F51" s="284">
        <v>604400</v>
      </c>
    </row>
    <row r="52" spans="1:6" ht="15.6">
      <c r="A52" s="92">
        <f t="shared" si="2"/>
        <v>44</v>
      </c>
      <c r="B52" s="287" t="s">
        <v>408</v>
      </c>
      <c r="C52" s="288" t="s">
        <v>409</v>
      </c>
      <c r="D52" s="289">
        <v>5353771.01</v>
      </c>
      <c r="E52" s="289">
        <v>2574316.21</v>
      </c>
      <c r="F52" s="289">
        <v>2574316.21</v>
      </c>
    </row>
    <row r="53" spans="1:6" ht="15.6">
      <c r="A53" s="92">
        <f t="shared" si="2"/>
        <v>45</v>
      </c>
      <c r="B53" s="282" t="s">
        <v>410</v>
      </c>
      <c r="C53" s="283" t="s">
        <v>411</v>
      </c>
      <c r="D53" s="284">
        <v>5353771.01</v>
      </c>
      <c r="E53" s="284">
        <v>2574316.21</v>
      </c>
      <c r="F53" s="284">
        <v>2574316.21</v>
      </c>
    </row>
    <row r="54" spans="1:6" ht="36" customHeight="1">
      <c r="A54" s="92">
        <f t="shared" si="2"/>
        <v>46</v>
      </c>
      <c r="B54" s="287" t="s">
        <v>412</v>
      </c>
      <c r="C54" s="288" t="s">
        <v>413</v>
      </c>
      <c r="D54" s="289">
        <v>0</v>
      </c>
      <c r="E54" s="289">
        <v>1000</v>
      </c>
      <c r="F54" s="289">
        <v>0</v>
      </c>
    </row>
    <row r="55" spans="1:6" ht="31.2">
      <c r="A55" s="92">
        <f t="shared" si="2"/>
        <v>47</v>
      </c>
      <c r="B55" s="282" t="s">
        <v>1542</v>
      </c>
      <c r="C55" s="283" t="s">
        <v>414</v>
      </c>
      <c r="D55" s="284">
        <v>0</v>
      </c>
      <c r="E55" s="284">
        <v>1000</v>
      </c>
      <c r="F55" s="284">
        <v>0</v>
      </c>
    </row>
    <row r="56" spans="1:6" ht="62.4">
      <c r="A56" s="92">
        <f t="shared" si="2"/>
        <v>48</v>
      </c>
      <c r="B56" s="287" t="s">
        <v>415</v>
      </c>
      <c r="C56" s="288" t="s">
        <v>416</v>
      </c>
      <c r="D56" s="289">
        <f>SUM(D57:D58)</f>
        <v>93008758.049999997</v>
      </c>
      <c r="E56" s="289">
        <v>73978502</v>
      </c>
      <c r="F56" s="289">
        <v>73978502</v>
      </c>
    </row>
    <row r="57" spans="1:6" ht="46.8">
      <c r="A57" s="92">
        <f t="shared" si="2"/>
        <v>49</v>
      </c>
      <c r="B57" s="282" t="s">
        <v>417</v>
      </c>
      <c r="C57" s="283" t="s">
        <v>418</v>
      </c>
      <c r="D57" s="284">
        <v>23852174</v>
      </c>
      <c r="E57" s="284">
        <v>19081701</v>
      </c>
      <c r="F57" s="284">
        <v>19081701</v>
      </c>
    </row>
    <row r="58" spans="1:6" ht="31.2">
      <c r="A58" s="92">
        <f t="shared" si="2"/>
        <v>50</v>
      </c>
      <c r="B58" s="282" t="s">
        <v>419</v>
      </c>
      <c r="C58" s="283" t="s">
        <v>420</v>
      </c>
      <c r="D58" s="284">
        <v>69156584.049999997</v>
      </c>
      <c r="E58" s="284">
        <v>54896801</v>
      </c>
      <c r="F58" s="284">
        <v>54896801</v>
      </c>
    </row>
    <row r="59" spans="1:6" ht="15.6">
      <c r="A59" s="92">
        <f t="shared" si="2"/>
        <v>51</v>
      </c>
      <c r="B59" s="285" t="s">
        <v>421</v>
      </c>
      <c r="C59" s="286"/>
      <c r="D59" s="284">
        <v>0</v>
      </c>
      <c r="E59" s="284">
        <v>7315076.54</v>
      </c>
      <c r="F59" s="284">
        <v>14788951.83</v>
      </c>
    </row>
    <row r="60" spans="1:6" ht="15.6">
      <c r="A60" s="92">
        <f t="shared" si="2"/>
        <v>52</v>
      </c>
      <c r="B60" s="290" t="s">
        <v>422</v>
      </c>
      <c r="C60" s="291"/>
      <c r="D60" s="292">
        <f>D9+D18+D20+D24+D30+D34+D36+D42+D45+D47+D52+D54+D56+D59</f>
        <v>711099492.45999992</v>
      </c>
      <c r="E60" s="292">
        <f>E9+E18+E20+E24+E30+E34+E36+E42+E45+E47+E52+E54+E56+E59</f>
        <v>656539951.36000001</v>
      </c>
      <c r="F60" s="292">
        <f>F9+F18+F20+F24+F30+F34+F36+F42+F45+F47+F52+F54+F56+F59</f>
        <v>650427626.3900001</v>
      </c>
    </row>
  </sheetData>
  <mergeCells count="5">
    <mergeCell ref="D4:F4"/>
    <mergeCell ref="A5:F5"/>
    <mergeCell ref="B1:F1"/>
    <mergeCell ref="C2:F2"/>
    <mergeCell ref="B3:F3"/>
  </mergeCells>
  <printOptions horizontalCentered="1"/>
  <pageMargins left="0.98425196850393704" right="0.39370078740157483" top="0.39370078740157483" bottom="0.39370078740157483" header="0.39370078740157483" footer="0.55118110236220474"/>
  <pageSetup paperSize="9" scale="82" fitToHeight="0" orientation="portrait"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sheetPr filterMode="1">
    <tabColor theme="6" tint="-0.499984740745262"/>
    <pageSetUpPr fitToPage="1"/>
  </sheetPr>
  <dimension ref="A1:J604"/>
  <sheetViews>
    <sheetView zoomScale="68" zoomScaleNormal="68" workbookViewId="0">
      <selection activeCell="F2" sqref="F2:I2"/>
    </sheetView>
  </sheetViews>
  <sheetFormatPr defaultColWidth="9.109375" defaultRowHeight="12.75" customHeight="1"/>
  <cols>
    <col min="1" max="1" width="4.6640625" style="196" customWidth="1"/>
    <col min="2" max="2" width="40.6640625" style="202" customWidth="1"/>
    <col min="3" max="4" width="10.6640625" style="196" customWidth="1"/>
    <col min="5" max="5" width="14" style="196" customWidth="1"/>
    <col min="6" max="6" width="9.44140625" style="196" customWidth="1"/>
    <col min="7" max="7" width="15.44140625" style="196" customWidth="1"/>
    <col min="8" max="8" width="16.6640625" style="196" customWidth="1"/>
    <col min="9" max="9" width="16" style="196" customWidth="1"/>
    <col min="10" max="10" width="8.88671875" style="152" customWidth="1"/>
    <col min="11" max="16384" width="9.109375" style="152"/>
  </cols>
  <sheetData>
    <row r="1" spans="1:10" ht="15.6">
      <c r="A1" s="213"/>
      <c r="B1" s="214"/>
      <c r="C1" s="213"/>
      <c r="D1" s="213"/>
      <c r="E1" s="325" t="s">
        <v>320</v>
      </c>
      <c r="F1" s="325"/>
      <c r="G1" s="325"/>
      <c r="H1" s="325"/>
      <c r="I1" s="325"/>
    </row>
    <row r="2" spans="1:10" ht="14.25" customHeight="1">
      <c r="A2" s="215"/>
      <c r="B2" s="214"/>
      <c r="C2" s="215"/>
      <c r="D2" s="215"/>
      <c r="E2" s="4"/>
      <c r="F2" s="325" t="s">
        <v>1812</v>
      </c>
      <c r="G2" s="325"/>
      <c r="H2" s="325"/>
      <c r="I2" s="325"/>
    </row>
    <row r="3" spans="1:10" ht="15.6">
      <c r="A3" s="215"/>
      <c r="B3" s="214"/>
      <c r="C3" s="215"/>
      <c r="D3" s="215"/>
      <c r="E3" s="326" t="s">
        <v>915</v>
      </c>
      <c r="F3" s="326"/>
      <c r="G3" s="326"/>
      <c r="H3" s="326"/>
      <c r="I3" s="326"/>
    </row>
    <row r="4" spans="1:10" ht="18.45" customHeight="1">
      <c r="A4" s="216"/>
      <c r="B4" s="217"/>
      <c r="C4" s="216"/>
      <c r="D4" s="216"/>
      <c r="E4" s="8"/>
      <c r="F4" s="7"/>
      <c r="G4" s="327" t="s">
        <v>1810</v>
      </c>
      <c r="H4" s="327"/>
      <c r="I4" s="327"/>
    </row>
    <row r="5" spans="1:10" ht="15" customHeight="1">
      <c r="A5" s="355" t="s">
        <v>424</v>
      </c>
      <c r="B5" s="355"/>
      <c r="C5" s="355"/>
      <c r="D5" s="355"/>
      <c r="E5" s="355"/>
      <c r="F5" s="355"/>
      <c r="G5" s="355"/>
      <c r="H5" s="355"/>
      <c r="I5" s="355"/>
    </row>
    <row r="6" spans="1:10" ht="15" customHeight="1">
      <c r="A6" s="355" t="s">
        <v>921</v>
      </c>
      <c r="B6" s="355"/>
      <c r="C6" s="355"/>
      <c r="D6" s="355"/>
      <c r="E6" s="355"/>
      <c r="F6" s="355"/>
      <c r="G6" s="355"/>
      <c r="H6" s="355"/>
      <c r="I6" s="355"/>
    </row>
    <row r="7" spans="1:10" ht="15" customHeight="1">
      <c r="A7" s="201"/>
      <c r="B7" s="203"/>
      <c r="C7" s="201"/>
      <c r="D7" s="201"/>
      <c r="E7" s="201"/>
      <c r="F7" s="201"/>
      <c r="G7" s="201"/>
      <c r="H7" s="201"/>
      <c r="I7" s="201"/>
    </row>
    <row r="8" spans="1:10" ht="13.5" customHeight="1">
      <c r="A8" s="356" t="s">
        <v>425</v>
      </c>
      <c r="B8" s="356"/>
      <c r="C8" s="195" t="s">
        <v>426</v>
      </c>
    </row>
    <row r="9" spans="1:10" ht="13.2">
      <c r="A9" s="357" t="s">
        <v>27</v>
      </c>
      <c r="B9" s="358" t="s">
        <v>37</v>
      </c>
      <c r="C9" s="354" t="s">
        <v>427</v>
      </c>
      <c r="D9" s="354" t="s">
        <v>324</v>
      </c>
      <c r="E9" s="354" t="s">
        <v>428</v>
      </c>
      <c r="F9" s="354" t="s">
        <v>429</v>
      </c>
      <c r="G9" s="357" t="s">
        <v>29</v>
      </c>
      <c r="H9" s="357" t="s">
        <v>31</v>
      </c>
      <c r="I9" s="357" t="s">
        <v>916</v>
      </c>
      <c r="J9" s="200"/>
    </row>
    <row r="10" spans="1:10" ht="13.2">
      <c r="A10" s="357"/>
      <c r="B10" s="358"/>
      <c r="C10" s="354"/>
      <c r="D10" s="354"/>
      <c r="E10" s="354"/>
      <c r="F10" s="354"/>
      <c r="G10" s="357"/>
      <c r="H10" s="357"/>
      <c r="I10" s="357"/>
      <c r="J10" s="200"/>
    </row>
    <row r="11" spans="1:10" ht="13.2" hidden="1">
      <c r="A11" s="198" t="s">
        <v>171</v>
      </c>
      <c r="B11" s="204" t="s">
        <v>38</v>
      </c>
      <c r="C11" s="198" t="s">
        <v>39</v>
      </c>
      <c r="D11" s="198" t="s">
        <v>91</v>
      </c>
      <c r="E11" s="198" t="s">
        <v>172</v>
      </c>
      <c r="F11" s="198" t="s">
        <v>173</v>
      </c>
      <c r="G11" s="198" t="s">
        <v>174</v>
      </c>
      <c r="H11" s="198" t="s">
        <v>175</v>
      </c>
      <c r="I11" s="198" t="s">
        <v>773</v>
      </c>
      <c r="J11" s="200"/>
    </row>
    <row r="12" spans="1:10" ht="31.2">
      <c r="A12" s="199" t="s">
        <v>171</v>
      </c>
      <c r="B12" s="88" t="s">
        <v>430</v>
      </c>
      <c r="C12" s="87" t="s">
        <v>92</v>
      </c>
      <c r="D12" s="87"/>
      <c r="E12" s="87"/>
      <c r="F12" s="87"/>
      <c r="G12" s="89">
        <v>121153273.39</v>
      </c>
      <c r="H12" s="89">
        <v>102786579.58</v>
      </c>
      <c r="I12" s="89">
        <v>101165679.58</v>
      </c>
    </row>
    <row r="13" spans="1:10" ht="31.2">
      <c r="A13" s="199">
        <f>A12+1</f>
        <v>2</v>
      </c>
      <c r="B13" s="88" t="s">
        <v>326</v>
      </c>
      <c r="C13" s="87" t="s">
        <v>92</v>
      </c>
      <c r="D13" s="87" t="s">
        <v>327</v>
      </c>
      <c r="E13" s="87"/>
      <c r="F13" s="87"/>
      <c r="G13" s="89">
        <v>11529882.74</v>
      </c>
      <c r="H13" s="89">
        <v>10966511.58</v>
      </c>
      <c r="I13" s="89">
        <v>10966511.58</v>
      </c>
    </row>
    <row r="14" spans="1:10" ht="62.4">
      <c r="A14" s="199">
        <f t="shared" ref="A14:A17" si="0">A13+1</f>
        <v>3</v>
      </c>
      <c r="B14" s="88" t="s">
        <v>336</v>
      </c>
      <c r="C14" s="87" t="s">
        <v>92</v>
      </c>
      <c r="D14" s="87" t="s">
        <v>337</v>
      </c>
      <c r="E14" s="87"/>
      <c r="F14" s="87"/>
      <c r="G14" s="89">
        <v>11465382.74</v>
      </c>
      <c r="H14" s="89">
        <v>10902011.58</v>
      </c>
      <c r="I14" s="89">
        <v>10902011.58</v>
      </c>
    </row>
    <row r="15" spans="1:10" ht="46.8">
      <c r="A15" s="199">
        <f t="shared" si="0"/>
        <v>4</v>
      </c>
      <c r="B15" s="88" t="s">
        <v>431</v>
      </c>
      <c r="C15" s="87" t="s">
        <v>92</v>
      </c>
      <c r="D15" s="87" t="s">
        <v>337</v>
      </c>
      <c r="E15" s="87" t="s">
        <v>432</v>
      </c>
      <c r="F15" s="87"/>
      <c r="G15" s="89">
        <v>11465382.74</v>
      </c>
      <c r="H15" s="89">
        <v>10902011.58</v>
      </c>
      <c r="I15" s="89">
        <v>10902011.58</v>
      </c>
    </row>
    <row r="16" spans="1:10" ht="46.8">
      <c r="A16" s="199">
        <f t="shared" si="0"/>
        <v>5</v>
      </c>
      <c r="B16" s="88" t="s">
        <v>433</v>
      </c>
      <c r="C16" s="87" t="s">
        <v>92</v>
      </c>
      <c r="D16" s="87" t="s">
        <v>337</v>
      </c>
      <c r="E16" s="87" t="s">
        <v>434</v>
      </c>
      <c r="F16" s="87"/>
      <c r="G16" s="89">
        <v>11465382.74</v>
      </c>
      <c r="H16" s="89">
        <v>10902011.58</v>
      </c>
      <c r="I16" s="89">
        <v>10902011.58</v>
      </c>
    </row>
    <row r="17" spans="1:9" ht="109.2">
      <c r="A17" s="199">
        <f t="shared" si="0"/>
        <v>6</v>
      </c>
      <c r="B17" s="88" t="s">
        <v>435</v>
      </c>
      <c r="C17" s="87" t="s">
        <v>92</v>
      </c>
      <c r="D17" s="87" t="s">
        <v>337</v>
      </c>
      <c r="E17" s="87" t="s">
        <v>436</v>
      </c>
      <c r="F17" s="87"/>
      <c r="G17" s="89">
        <v>8319903.46</v>
      </c>
      <c r="H17" s="89">
        <v>7756532.2999999998</v>
      </c>
      <c r="I17" s="89">
        <v>7756532.2999999998</v>
      </c>
    </row>
    <row r="18" spans="1:9" ht="93.6" hidden="1">
      <c r="A18" s="199">
        <f t="shared" ref="A18:A77" si="1">A17+1</f>
        <v>7</v>
      </c>
      <c r="B18" s="88" t="s">
        <v>437</v>
      </c>
      <c r="C18" s="87" t="s">
        <v>92</v>
      </c>
      <c r="D18" s="87" t="s">
        <v>337</v>
      </c>
      <c r="E18" s="87" t="s">
        <v>436</v>
      </c>
      <c r="F18" s="87" t="s">
        <v>200</v>
      </c>
      <c r="G18" s="89">
        <v>7706463.5499999998</v>
      </c>
      <c r="H18" s="89">
        <v>7703463.5499999998</v>
      </c>
      <c r="I18" s="89">
        <v>7703463.5499999998</v>
      </c>
    </row>
    <row r="19" spans="1:9" ht="46.8" hidden="1">
      <c r="A19" s="199">
        <f t="shared" si="1"/>
        <v>8</v>
      </c>
      <c r="B19" s="293" t="s">
        <v>438</v>
      </c>
      <c r="C19" s="294" t="s">
        <v>92</v>
      </c>
      <c r="D19" s="294" t="s">
        <v>337</v>
      </c>
      <c r="E19" s="294" t="s">
        <v>436</v>
      </c>
      <c r="F19" s="294" t="s">
        <v>215</v>
      </c>
      <c r="G19" s="295">
        <v>7706463.5499999998</v>
      </c>
      <c r="H19" s="295">
        <v>7703463.5499999998</v>
      </c>
      <c r="I19" s="295">
        <v>7703463.5499999998</v>
      </c>
    </row>
    <row r="20" spans="1:9" ht="46.8" hidden="1">
      <c r="A20" s="199">
        <f t="shared" si="1"/>
        <v>9</v>
      </c>
      <c r="B20" s="88" t="s">
        <v>439</v>
      </c>
      <c r="C20" s="87" t="s">
        <v>92</v>
      </c>
      <c r="D20" s="87" t="s">
        <v>337</v>
      </c>
      <c r="E20" s="87" t="s">
        <v>436</v>
      </c>
      <c r="F20" s="87" t="s">
        <v>440</v>
      </c>
      <c r="G20" s="89">
        <v>613439.91</v>
      </c>
      <c r="H20" s="89">
        <v>53068.75</v>
      </c>
      <c r="I20" s="89">
        <v>53068.75</v>
      </c>
    </row>
    <row r="21" spans="1:9" ht="46.8" hidden="1">
      <c r="A21" s="199">
        <f t="shared" si="1"/>
        <v>10</v>
      </c>
      <c r="B21" s="293" t="s">
        <v>441</v>
      </c>
      <c r="C21" s="294" t="s">
        <v>92</v>
      </c>
      <c r="D21" s="294" t="s">
        <v>337</v>
      </c>
      <c r="E21" s="294" t="s">
        <v>436</v>
      </c>
      <c r="F21" s="294" t="s">
        <v>201</v>
      </c>
      <c r="G21" s="295">
        <v>613439.91</v>
      </c>
      <c r="H21" s="295">
        <v>53068.75</v>
      </c>
      <c r="I21" s="295">
        <v>53068.75</v>
      </c>
    </row>
    <row r="22" spans="1:9" ht="109.2">
      <c r="A22" s="199">
        <f>A21+1</f>
        <v>11</v>
      </c>
      <c r="B22" s="88" t="s">
        <v>442</v>
      </c>
      <c r="C22" s="87" t="s">
        <v>92</v>
      </c>
      <c r="D22" s="87" t="s">
        <v>337</v>
      </c>
      <c r="E22" s="87" t="s">
        <v>443</v>
      </c>
      <c r="F22" s="87"/>
      <c r="G22" s="89">
        <v>3145479.28</v>
      </c>
      <c r="H22" s="89">
        <v>3145479.28</v>
      </c>
      <c r="I22" s="89">
        <v>3145479.28</v>
      </c>
    </row>
    <row r="23" spans="1:9" ht="93.6" hidden="1">
      <c r="A23" s="199">
        <f t="shared" si="1"/>
        <v>12</v>
      </c>
      <c r="B23" s="88" t="s">
        <v>437</v>
      </c>
      <c r="C23" s="87" t="s">
        <v>92</v>
      </c>
      <c r="D23" s="87" t="s">
        <v>337</v>
      </c>
      <c r="E23" s="87" t="s">
        <v>443</v>
      </c>
      <c r="F23" s="87" t="s">
        <v>200</v>
      </c>
      <c r="G23" s="89">
        <v>2924942.85</v>
      </c>
      <c r="H23" s="89">
        <v>2924552.85</v>
      </c>
      <c r="I23" s="89">
        <v>2924162.85</v>
      </c>
    </row>
    <row r="24" spans="1:9" ht="46.8" hidden="1">
      <c r="A24" s="199">
        <f t="shared" si="1"/>
        <v>13</v>
      </c>
      <c r="B24" s="293" t="s">
        <v>438</v>
      </c>
      <c r="C24" s="294" t="s">
        <v>92</v>
      </c>
      <c r="D24" s="294" t="s">
        <v>337</v>
      </c>
      <c r="E24" s="294" t="s">
        <v>443</v>
      </c>
      <c r="F24" s="294" t="s">
        <v>215</v>
      </c>
      <c r="G24" s="295">
        <v>2924942.85</v>
      </c>
      <c r="H24" s="295">
        <v>2924552.85</v>
      </c>
      <c r="I24" s="295">
        <v>2924162.85</v>
      </c>
    </row>
    <row r="25" spans="1:9" ht="46.8" hidden="1">
      <c r="A25" s="199">
        <f t="shared" si="1"/>
        <v>14</v>
      </c>
      <c r="B25" s="88" t="s">
        <v>439</v>
      </c>
      <c r="C25" s="87" t="s">
        <v>92</v>
      </c>
      <c r="D25" s="87" t="s">
        <v>337</v>
      </c>
      <c r="E25" s="87" t="s">
        <v>443</v>
      </c>
      <c r="F25" s="87" t="s">
        <v>440</v>
      </c>
      <c r="G25" s="89">
        <v>220536.43</v>
      </c>
      <c r="H25" s="89">
        <v>220926.43</v>
      </c>
      <c r="I25" s="89">
        <v>221316.43</v>
      </c>
    </row>
    <row r="26" spans="1:9" ht="46.8" hidden="1">
      <c r="A26" s="199">
        <f t="shared" si="1"/>
        <v>15</v>
      </c>
      <c r="B26" s="293" t="s">
        <v>441</v>
      </c>
      <c r="C26" s="294" t="s">
        <v>92</v>
      </c>
      <c r="D26" s="294" t="s">
        <v>337</v>
      </c>
      <c r="E26" s="294" t="s">
        <v>443</v>
      </c>
      <c r="F26" s="294" t="s">
        <v>201</v>
      </c>
      <c r="G26" s="295">
        <v>220536.43</v>
      </c>
      <c r="H26" s="295">
        <v>220926.43</v>
      </c>
      <c r="I26" s="295">
        <v>221316.43</v>
      </c>
    </row>
    <row r="27" spans="1:9" ht="15.6">
      <c r="A27" s="199">
        <f t="shared" si="1"/>
        <v>16</v>
      </c>
      <c r="B27" s="88" t="s">
        <v>340</v>
      </c>
      <c r="C27" s="87" t="s">
        <v>92</v>
      </c>
      <c r="D27" s="87" t="s">
        <v>341</v>
      </c>
      <c r="E27" s="87"/>
      <c r="F27" s="87"/>
      <c r="G27" s="89">
        <v>64500</v>
      </c>
      <c r="H27" s="89">
        <v>64500</v>
      </c>
      <c r="I27" s="89">
        <v>64500</v>
      </c>
    </row>
    <row r="28" spans="1:9" ht="15.6">
      <c r="A28" s="199">
        <f t="shared" si="1"/>
        <v>17</v>
      </c>
      <c r="B28" s="88" t="s">
        <v>444</v>
      </c>
      <c r="C28" s="87" t="s">
        <v>92</v>
      </c>
      <c r="D28" s="87" t="s">
        <v>341</v>
      </c>
      <c r="E28" s="87" t="s">
        <v>445</v>
      </c>
      <c r="F28" s="87"/>
      <c r="G28" s="89">
        <v>64500</v>
      </c>
      <c r="H28" s="89">
        <v>64500</v>
      </c>
      <c r="I28" s="89">
        <v>64500</v>
      </c>
    </row>
    <row r="29" spans="1:9" ht="15.6">
      <c r="A29" s="199">
        <f t="shared" si="1"/>
        <v>18</v>
      </c>
      <c r="B29" s="88" t="s">
        <v>446</v>
      </c>
      <c r="C29" s="87" t="s">
        <v>92</v>
      </c>
      <c r="D29" s="87" t="s">
        <v>341</v>
      </c>
      <c r="E29" s="87" t="s">
        <v>447</v>
      </c>
      <c r="F29" s="87"/>
      <c r="G29" s="89">
        <v>64500</v>
      </c>
      <c r="H29" s="89">
        <v>64500</v>
      </c>
      <c r="I29" s="89">
        <v>64500</v>
      </c>
    </row>
    <row r="30" spans="1:9" ht="93.6">
      <c r="A30" s="199">
        <f t="shared" si="1"/>
        <v>19</v>
      </c>
      <c r="B30" s="317" t="s">
        <v>1808</v>
      </c>
      <c r="C30" s="87" t="s">
        <v>92</v>
      </c>
      <c r="D30" s="87" t="s">
        <v>341</v>
      </c>
      <c r="E30" s="87" t="s">
        <v>448</v>
      </c>
      <c r="F30" s="87"/>
      <c r="G30" s="89">
        <v>64500</v>
      </c>
      <c r="H30" s="89">
        <v>64500</v>
      </c>
      <c r="I30" s="89">
        <v>64500</v>
      </c>
    </row>
    <row r="31" spans="1:9" ht="15.6" hidden="1">
      <c r="A31" s="199">
        <f t="shared" si="1"/>
        <v>20</v>
      </c>
      <c r="B31" s="88" t="s">
        <v>449</v>
      </c>
      <c r="C31" s="87" t="s">
        <v>92</v>
      </c>
      <c r="D31" s="87" t="s">
        <v>341</v>
      </c>
      <c r="E31" s="87" t="s">
        <v>448</v>
      </c>
      <c r="F31" s="87" t="s">
        <v>450</v>
      </c>
      <c r="G31" s="89">
        <v>64500</v>
      </c>
      <c r="H31" s="89">
        <v>64500</v>
      </c>
      <c r="I31" s="89">
        <v>64500</v>
      </c>
    </row>
    <row r="32" spans="1:9" ht="15.6" hidden="1">
      <c r="A32" s="199">
        <f t="shared" si="1"/>
        <v>21</v>
      </c>
      <c r="B32" s="293" t="s">
        <v>317</v>
      </c>
      <c r="C32" s="294" t="s">
        <v>92</v>
      </c>
      <c r="D32" s="294" t="s">
        <v>341</v>
      </c>
      <c r="E32" s="294" t="s">
        <v>448</v>
      </c>
      <c r="F32" s="294" t="s">
        <v>475</v>
      </c>
      <c r="G32" s="295">
        <v>64500</v>
      </c>
      <c r="H32" s="295">
        <v>64500</v>
      </c>
      <c r="I32" s="295">
        <v>64500</v>
      </c>
    </row>
    <row r="33" spans="1:9" ht="15.6">
      <c r="A33" s="199">
        <f t="shared" si="1"/>
        <v>22</v>
      </c>
      <c r="B33" s="88" t="s">
        <v>342</v>
      </c>
      <c r="C33" s="87" t="s">
        <v>92</v>
      </c>
      <c r="D33" s="87" t="s">
        <v>343</v>
      </c>
      <c r="E33" s="87"/>
      <c r="F33" s="87"/>
      <c r="G33" s="89">
        <v>1602200</v>
      </c>
      <c r="H33" s="89">
        <v>1619900</v>
      </c>
      <c r="I33" s="89">
        <v>0</v>
      </c>
    </row>
    <row r="34" spans="1:9" ht="31.2">
      <c r="A34" s="199">
        <f t="shared" si="1"/>
        <v>23</v>
      </c>
      <c r="B34" s="88" t="s">
        <v>344</v>
      </c>
      <c r="C34" s="87" t="s">
        <v>92</v>
      </c>
      <c r="D34" s="87" t="s">
        <v>345</v>
      </c>
      <c r="E34" s="87"/>
      <c r="F34" s="87"/>
      <c r="G34" s="89">
        <v>1602200</v>
      </c>
      <c r="H34" s="89">
        <v>1619900</v>
      </c>
      <c r="I34" s="89">
        <v>0</v>
      </c>
    </row>
    <row r="35" spans="1:9" ht="15.6">
      <c r="A35" s="199">
        <f t="shared" si="1"/>
        <v>24</v>
      </c>
      <c r="B35" s="88" t="s">
        <v>444</v>
      </c>
      <c r="C35" s="87" t="s">
        <v>92</v>
      </c>
      <c r="D35" s="87" t="s">
        <v>345</v>
      </c>
      <c r="E35" s="87" t="s">
        <v>445</v>
      </c>
      <c r="F35" s="87"/>
      <c r="G35" s="89">
        <v>1602200</v>
      </c>
      <c r="H35" s="89">
        <v>1619900</v>
      </c>
      <c r="I35" s="89">
        <v>0</v>
      </c>
    </row>
    <row r="36" spans="1:9" ht="15.6">
      <c r="A36" s="199">
        <f t="shared" si="1"/>
        <v>25</v>
      </c>
      <c r="B36" s="88" t="s">
        <v>446</v>
      </c>
      <c r="C36" s="87" t="s">
        <v>92</v>
      </c>
      <c r="D36" s="87" t="s">
        <v>345</v>
      </c>
      <c r="E36" s="87" t="s">
        <v>447</v>
      </c>
      <c r="F36" s="87"/>
      <c r="G36" s="89">
        <v>1602200</v>
      </c>
      <c r="H36" s="89">
        <v>1619900</v>
      </c>
      <c r="I36" s="89">
        <v>0</v>
      </c>
    </row>
    <row r="37" spans="1:9" ht="78">
      <c r="A37" s="199">
        <f t="shared" si="1"/>
        <v>26</v>
      </c>
      <c r="B37" s="88" t="s">
        <v>453</v>
      </c>
      <c r="C37" s="87" t="s">
        <v>92</v>
      </c>
      <c r="D37" s="87" t="s">
        <v>345</v>
      </c>
      <c r="E37" s="87" t="s">
        <v>454</v>
      </c>
      <c r="F37" s="87"/>
      <c r="G37" s="89">
        <v>1602200</v>
      </c>
      <c r="H37" s="89">
        <v>1619900</v>
      </c>
      <c r="I37" s="89">
        <v>0</v>
      </c>
    </row>
    <row r="38" spans="1:9" ht="15.6" hidden="1">
      <c r="A38" s="199">
        <f t="shared" si="1"/>
        <v>27</v>
      </c>
      <c r="B38" s="88" t="s">
        <v>449</v>
      </c>
      <c r="C38" s="87" t="s">
        <v>92</v>
      </c>
      <c r="D38" s="87" t="s">
        <v>345</v>
      </c>
      <c r="E38" s="87" t="s">
        <v>454</v>
      </c>
      <c r="F38" s="87" t="s">
        <v>450</v>
      </c>
      <c r="G38" s="89">
        <v>1602200</v>
      </c>
      <c r="H38" s="89">
        <v>1619900</v>
      </c>
      <c r="I38" s="89">
        <v>0</v>
      </c>
    </row>
    <row r="39" spans="1:9" ht="15.6" hidden="1">
      <c r="A39" s="199">
        <f t="shared" si="1"/>
        <v>28</v>
      </c>
      <c r="B39" s="293" t="s">
        <v>451</v>
      </c>
      <c r="C39" s="294" t="s">
        <v>92</v>
      </c>
      <c r="D39" s="294" t="s">
        <v>345</v>
      </c>
      <c r="E39" s="294" t="s">
        <v>454</v>
      </c>
      <c r="F39" s="294" t="s">
        <v>452</v>
      </c>
      <c r="G39" s="295">
        <v>1602200</v>
      </c>
      <c r="H39" s="295">
        <v>1619900</v>
      </c>
      <c r="I39" s="295">
        <v>0</v>
      </c>
    </row>
    <row r="40" spans="1:9" ht="46.8">
      <c r="A40" s="199">
        <f t="shared" si="1"/>
        <v>29</v>
      </c>
      <c r="B40" s="88" t="s">
        <v>346</v>
      </c>
      <c r="C40" s="87" t="s">
        <v>92</v>
      </c>
      <c r="D40" s="87" t="s">
        <v>347</v>
      </c>
      <c r="E40" s="87"/>
      <c r="F40" s="87"/>
      <c r="G40" s="89">
        <v>911900</v>
      </c>
      <c r="H40" s="89">
        <v>1276666</v>
      </c>
      <c r="I40" s="89">
        <v>1276666</v>
      </c>
    </row>
    <row r="41" spans="1:9" ht="15.6">
      <c r="A41" s="199">
        <f t="shared" si="1"/>
        <v>30</v>
      </c>
      <c r="B41" s="88" t="s">
        <v>772</v>
      </c>
      <c r="C41" s="87" t="s">
        <v>92</v>
      </c>
      <c r="D41" s="87" t="s">
        <v>771</v>
      </c>
      <c r="E41" s="87"/>
      <c r="F41" s="87"/>
      <c r="G41" s="89">
        <v>911900</v>
      </c>
      <c r="H41" s="89">
        <v>1276666</v>
      </c>
      <c r="I41" s="89">
        <v>1276666</v>
      </c>
    </row>
    <row r="42" spans="1:9" ht="15.6">
      <c r="A42" s="199">
        <f t="shared" si="1"/>
        <v>31</v>
      </c>
      <c r="B42" s="88" t="s">
        <v>444</v>
      </c>
      <c r="C42" s="87" t="s">
        <v>92</v>
      </c>
      <c r="D42" s="87" t="s">
        <v>771</v>
      </c>
      <c r="E42" s="87" t="s">
        <v>445</v>
      </c>
      <c r="F42" s="87"/>
      <c r="G42" s="89">
        <v>911900</v>
      </c>
      <c r="H42" s="89">
        <v>1276666</v>
      </c>
      <c r="I42" s="89">
        <v>1276666</v>
      </c>
    </row>
    <row r="43" spans="1:9" ht="15.6">
      <c r="A43" s="199">
        <f t="shared" si="1"/>
        <v>32</v>
      </c>
      <c r="B43" s="88" t="s">
        <v>446</v>
      </c>
      <c r="C43" s="87" t="s">
        <v>92</v>
      </c>
      <c r="D43" s="87" t="s">
        <v>771</v>
      </c>
      <c r="E43" s="87" t="s">
        <v>447</v>
      </c>
      <c r="F43" s="87"/>
      <c r="G43" s="89">
        <v>911900</v>
      </c>
      <c r="H43" s="89">
        <v>1276666</v>
      </c>
      <c r="I43" s="89">
        <v>1276666</v>
      </c>
    </row>
    <row r="44" spans="1:9" ht="46.8">
      <c r="A44" s="199">
        <f t="shared" si="1"/>
        <v>33</v>
      </c>
      <c r="B44" s="88" t="s">
        <v>1021</v>
      </c>
      <c r="C44" s="87" t="s">
        <v>92</v>
      </c>
      <c r="D44" s="87" t="s">
        <v>771</v>
      </c>
      <c r="E44" s="87" t="s">
        <v>775</v>
      </c>
      <c r="F44" s="87"/>
      <c r="G44" s="89">
        <v>911900</v>
      </c>
      <c r="H44" s="89">
        <v>1276666</v>
      </c>
      <c r="I44" s="89">
        <v>1276666</v>
      </c>
    </row>
    <row r="45" spans="1:9" ht="15.6" hidden="1">
      <c r="A45" s="199">
        <f t="shared" si="1"/>
        <v>34</v>
      </c>
      <c r="B45" s="88" t="s">
        <v>449</v>
      </c>
      <c r="C45" s="87" t="s">
        <v>92</v>
      </c>
      <c r="D45" s="87" t="s">
        <v>771</v>
      </c>
      <c r="E45" s="87" t="s">
        <v>775</v>
      </c>
      <c r="F45" s="87" t="s">
        <v>450</v>
      </c>
      <c r="G45" s="89">
        <v>911900</v>
      </c>
      <c r="H45" s="89">
        <v>1276666</v>
      </c>
      <c r="I45" s="89">
        <v>1276666</v>
      </c>
    </row>
    <row r="46" spans="1:9" ht="15.6" hidden="1">
      <c r="A46" s="199">
        <f t="shared" si="1"/>
        <v>35</v>
      </c>
      <c r="B46" s="293" t="s">
        <v>317</v>
      </c>
      <c r="C46" s="294" t="s">
        <v>92</v>
      </c>
      <c r="D46" s="294" t="s">
        <v>771</v>
      </c>
      <c r="E46" s="294" t="s">
        <v>775</v>
      </c>
      <c r="F46" s="294" t="s">
        <v>475</v>
      </c>
      <c r="G46" s="295">
        <v>911900</v>
      </c>
      <c r="H46" s="295">
        <v>1276666</v>
      </c>
      <c r="I46" s="295">
        <v>1276666</v>
      </c>
    </row>
    <row r="47" spans="1:9" ht="15.6">
      <c r="A47" s="199">
        <f t="shared" si="1"/>
        <v>36</v>
      </c>
      <c r="B47" s="88" t="s">
        <v>352</v>
      </c>
      <c r="C47" s="87" t="s">
        <v>92</v>
      </c>
      <c r="D47" s="87" t="s">
        <v>353</v>
      </c>
      <c r="E47" s="87"/>
      <c r="F47" s="87"/>
      <c r="G47" s="89">
        <v>13275200</v>
      </c>
      <c r="H47" s="89">
        <v>14537000</v>
      </c>
      <c r="I47" s="89">
        <v>14537000</v>
      </c>
    </row>
    <row r="48" spans="1:9" ht="15.6">
      <c r="A48" s="199">
        <f t="shared" si="1"/>
        <v>37</v>
      </c>
      <c r="B48" s="88" t="s">
        <v>358</v>
      </c>
      <c r="C48" s="87" t="s">
        <v>92</v>
      </c>
      <c r="D48" s="87" t="s">
        <v>359</v>
      </c>
      <c r="E48" s="87"/>
      <c r="F48" s="87"/>
      <c r="G48" s="89">
        <v>13275200</v>
      </c>
      <c r="H48" s="89">
        <v>14537000</v>
      </c>
      <c r="I48" s="89">
        <v>14537000</v>
      </c>
    </row>
    <row r="49" spans="1:9" ht="15.6">
      <c r="A49" s="199">
        <f t="shared" si="1"/>
        <v>38</v>
      </c>
      <c r="B49" s="88" t="s">
        <v>444</v>
      </c>
      <c r="C49" s="87" t="s">
        <v>92</v>
      </c>
      <c r="D49" s="87" t="s">
        <v>359</v>
      </c>
      <c r="E49" s="87" t="s">
        <v>445</v>
      </c>
      <c r="F49" s="87"/>
      <c r="G49" s="89">
        <v>13275200</v>
      </c>
      <c r="H49" s="89">
        <v>14537000</v>
      </c>
      <c r="I49" s="89">
        <v>14537000</v>
      </c>
    </row>
    <row r="50" spans="1:9" ht="15.6">
      <c r="A50" s="199">
        <f t="shared" si="1"/>
        <v>39</v>
      </c>
      <c r="B50" s="88" t="s">
        <v>446</v>
      </c>
      <c r="C50" s="87" t="s">
        <v>92</v>
      </c>
      <c r="D50" s="87" t="s">
        <v>359</v>
      </c>
      <c r="E50" s="87" t="s">
        <v>447</v>
      </c>
      <c r="F50" s="87"/>
      <c r="G50" s="89">
        <v>13275200</v>
      </c>
      <c r="H50" s="89">
        <v>14537000</v>
      </c>
      <c r="I50" s="89">
        <v>14537000</v>
      </c>
    </row>
    <row r="51" spans="1:9" ht="93.6">
      <c r="A51" s="199">
        <f t="shared" si="1"/>
        <v>40</v>
      </c>
      <c r="B51" s="88" t="s">
        <v>776</v>
      </c>
      <c r="C51" s="87" t="s">
        <v>92</v>
      </c>
      <c r="D51" s="87" t="s">
        <v>359</v>
      </c>
      <c r="E51" s="87" t="s">
        <v>777</v>
      </c>
      <c r="F51" s="87"/>
      <c r="G51" s="89">
        <v>13275200</v>
      </c>
      <c r="H51" s="89">
        <v>14537000</v>
      </c>
      <c r="I51" s="89">
        <v>14537000</v>
      </c>
    </row>
    <row r="52" spans="1:9" ht="15.6" hidden="1">
      <c r="A52" s="199">
        <f t="shared" si="1"/>
        <v>41</v>
      </c>
      <c r="B52" s="88" t="s">
        <v>449</v>
      </c>
      <c r="C52" s="87" t="s">
        <v>92</v>
      </c>
      <c r="D52" s="87" t="s">
        <v>359</v>
      </c>
      <c r="E52" s="87" t="s">
        <v>777</v>
      </c>
      <c r="F52" s="87" t="s">
        <v>450</v>
      </c>
      <c r="G52" s="89">
        <v>13275200</v>
      </c>
      <c r="H52" s="89">
        <v>14537000</v>
      </c>
      <c r="I52" s="89">
        <v>14537000</v>
      </c>
    </row>
    <row r="53" spans="1:9" ht="15.6" hidden="1">
      <c r="A53" s="199">
        <f t="shared" si="1"/>
        <v>42</v>
      </c>
      <c r="B53" s="293" t="s">
        <v>317</v>
      </c>
      <c r="C53" s="294" t="s">
        <v>92</v>
      </c>
      <c r="D53" s="294" t="s">
        <v>359</v>
      </c>
      <c r="E53" s="294" t="s">
        <v>777</v>
      </c>
      <c r="F53" s="294" t="s">
        <v>475</v>
      </c>
      <c r="G53" s="295">
        <v>13275200</v>
      </c>
      <c r="H53" s="295">
        <v>14537000</v>
      </c>
      <c r="I53" s="295">
        <v>14537000</v>
      </c>
    </row>
    <row r="54" spans="1:9" ht="15.6">
      <c r="A54" s="199">
        <f t="shared" si="1"/>
        <v>43</v>
      </c>
      <c r="B54" s="88" t="s">
        <v>388</v>
      </c>
      <c r="C54" s="87" t="s">
        <v>92</v>
      </c>
      <c r="D54" s="87" t="s">
        <v>389</v>
      </c>
      <c r="E54" s="87"/>
      <c r="F54" s="87"/>
      <c r="G54" s="89">
        <v>418332.6</v>
      </c>
      <c r="H54" s="89">
        <v>0</v>
      </c>
      <c r="I54" s="89">
        <v>0</v>
      </c>
    </row>
    <row r="55" spans="1:9" ht="31.2">
      <c r="A55" s="199">
        <f t="shared" si="1"/>
        <v>44</v>
      </c>
      <c r="B55" s="88" t="s">
        <v>392</v>
      </c>
      <c r="C55" s="87" t="s">
        <v>92</v>
      </c>
      <c r="D55" s="87" t="s">
        <v>393</v>
      </c>
      <c r="E55" s="87"/>
      <c r="F55" s="87"/>
      <c r="G55" s="89">
        <v>418332.6</v>
      </c>
      <c r="H55" s="89">
        <v>0</v>
      </c>
      <c r="I55" s="89">
        <v>0</v>
      </c>
    </row>
    <row r="56" spans="1:9" ht="15.6">
      <c r="A56" s="199">
        <f t="shared" si="1"/>
        <v>45</v>
      </c>
      <c r="B56" s="88" t="s">
        <v>444</v>
      </c>
      <c r="C56" s="87" t="s">
        <v>92</v>
      </c>
      <c r="D56" s="87" t="s">
        <v>393</v>
      </c>
      <c r="E56" s="87" t="s">
        <v>445</v>
      </c>
      <c r="F56" s="87"/>
      <c r="G56" s="89">
        <v>418332.6</v>
      </c>
      <c r="H56" s="89">
        <v>0</v>
      </c>
      <c r="I56" s="89">
        <v>0</v>
      </c>
    </row>
    <row r="57" spans="1:9" ht="15.6">
      <c r="A57" s="199">
        <f t="shared" si="1"/>
        <v>46</v>
      </c>
      <c r="B57" s="88" t="s">
        <v>446</v>
      </c>
      <c r="C57" s="87" t="s">
        <v>92</v>
      </c>
      <c r="D57" s="87" t="s">
        <v>393</v>
      </c>
      <c r="E57" s="87" t="s">
        <v>447</v>
      </c>
      <c r="F57" s="87"/>
      <c r="G57" s="89">
        <v>418332.6</v>
      </c>
      <c r="H57" s="89">
        <v>0</v>
      </c>
      <c r="I57" s="89">
        <v>0</v>
      </c>
    </row>
    <row r="58" spans="1:9" ht="109.2">
      <c r="A58" s="199">
        <f t="shared" si="1"/>
        <v>47</v>
      </c>
      <c r="B58" s="88" t="s">
        <v>779</v>
      </c>
      <c r="C58" s="87" t="s">
        <v>92</v>
      </c>
      <c r="D58" s="87" t="s">
        <v>393</v>
      </c>
      <c r="E58" s="87" t="s">
        <v>778</v>
      </c>
      <c r="F58" s="87"/>
      <c r="G58" s="89">
        <v>418332.6</v>
      </c>
      <c r="H58" s="89">
        <v>0</v>
      </c>
      <c r="I58" s="89">
        <v>0</v>
      </c>
    </row>
    <row r="59" spans="1:9" ht="15.6" hidden="1">
      <c r="A59" s="199">
        <f t="shared" si="1"/>
        <v>48</v>
      </c>
      <c r="B59" s="88" t="s">
        <v>449</v>
      </c>
      <c r="C59" s="87" t="s">
        <v>92</v>
      </c>
      <c r="D59" s="87" t="s">
        <v>393</v>
      </c>
      <c r="E59" s="87" t="s">
        <v>778</v>
      </c>
      <c r="F59" s="87" t="s">
        <v>450</v>
      </c>
      <c r="G59" s="89">
        <v>418332.6</v>
      </c>
      <c r="H59" s="89">
        <v>0</v>
      </c>
      <c r="I59" s="89">
        <v>0</v>
      </c>
    </row>
    <row r="60" spans="1:9" ht="15.6" hidden="1">
      <c r="A60" s="199">
        <f t="shared" si="1"/>
        <v>49</v>
      </c>
      <c r="B60" s="293" t="s">
        <v>317</v>
      </c>
      <c r="C60" s="294" t="s">
        <v>92</v>
      </c>
      <c r="D60" s="294" t="s">
        <v>393</v>
      </c>
      <c r="E60" s="294" t="s">
        <v>778</v>
      </c>
      <c r="F60" s="294" t="s">
        <v>475</v>
      </c>
      <c r="G60" s="295">
        <v>418332.6</v>
      </c>
      <c r="H60" s="295">
        <v>0</v>
      </c>
      <c r="I60" s="295">
        <v>0</v>
      </c>
    </row>
    <row r="61" spans="1:9" ht="15.6">
      <c r="A61" s="199">
        <f t="shared" si="1"/>
        <v>50</v>
      </c>
      <c r="B61" s="88" t="s">
        <v>394</v>
      </c>
      <c r="C61" s="87" t="s">
        <v>92</v>
      </c>
      <c r="D61" s="87" t="s">
        <v>395</v>
      </c>
      <c r="E61" s="87"/>
      <c r="F61" s="87"/>
      <c r="G61" s="89">
        <v>407000</v>
      </c>
      <c r="H61" s="89">
        <v>407000</v>
      </c>
      <c r="I61" s="89">
        <v>407000</v>
      </c>
    </row>
    <row r="62" spans="1:9" ht="31.2">
      <c r="A62" s="199">
        <f t="shared" si="1"/>
        <v>51</v>
      </c>
      <c r="B62" s="88" t="s">
        <v>396</v>
      </c>
      <c r="C62" s="87" t="s">
        <v>92</v>
      </c>
      <c r="D62" s="87" t="s">
        <v>397</v>
      </c>
      <c r="E62" s="87"/>
      <c r="F62" s="87"/>
      <c r="G62" s="89">
        <v>407000</v>
      </c>
      <c r="H62" s="89">
        <v>407000</v>
      </c>
      <c r="I62" s="89">
        <v>407000</v>
      </c>
    </row>
    <row r="63" spans="1:9" ht="15.6">
      <c r="A63" s="199">
        <f t="shared" si="1"/>
        <v>52</v>
      </c>
      <c r="B63" s="88" t="s">
        <v>444</v>
      </c>
      <c r="C63" s="87" t="s">
        <v>92</v>
      </c>
      <c r="D63" s="87" t="s">
        <v>397</v>
      </c>
      <c r="E63" s="87" t="s">
        <v>445</v>
      </c>
      <c r="F63" s="87"/>
      <c r="G63" s="89">
        <v>407000</v>
      </c>
      <c r="H63" s="89">
        <v>407000</v>
      </c>
      <c r="I63" s="89">
        <v>407000</v>
      </c>
    </row>
    <row r="64" spans="1:9" ht="15.6">
      <c r="A64" s="199">
        <f t="shared" si="1"/>
        <v>53</v>
      </c>
      <c r="B64" s="88" t="s">
        <v>446</v>
      </c>
      <c r="C64" s="87" t="s">
        <v>92</v>
      </c>
      <c r="D64" s="87" t="s">
        <v>397</v>
      </c>
      <c r="E64" s="87" t="s">
        <v>447</v>
      </c>
      <c r="F64" s="87"/>
      <c r="G64" s="89">
        <v>407000</v>
      </c>
      <c r="H64" s="89">
        <v>407000</v>
      </c>
      <c r="I64" s="89">
        <v>407000</v>
      </c>
    </row>
    <row r="65" spans="1:9" ht="78">
      <c r="A65" s="199">
        <f t="shared" si="1"/>
        <v>54</v>
      </c>
      <c r="B65" s="88" t="s">
        <v>455</v>
      </c>
      <c r="C65" s="87" t="s">
        <v>92</v>
      </c>
      <c r="D65" s="87" t="s">
        <v>397</v>
      </c>
      <c r="E65" s="87" t="s">
        <v>456</v>
      </c>
      <c r="F65" s="87"/>
      <c r="G65" s="89">
        <v>407000</v>
      </c>
      <c r="H65" s="89">
        <v>407000</v>
      </c>
      <c r="I65" s="89">
        <v>407000</v>
      </c>
    </row>
    <row r="66" spans="1:9" ht="15.6" hidden="1">
      <c r="A66" s="199">
        <f t="shared" si="1"/>
        <v>55</v>
      </c>
      <c r="B66" s="88" t="s">
        <v>449</v>
      </c>
      <c r="C66" s="87" t="s">
        <v>92</v>
      </c>
      <c r="D66" s="87" t="s">
        <v>397</v>
      </c>
      <c r="E66" s="87" t="s">
        <v>456</v>
      </c>
      <c r="F66" s="87" t="s">
        <v>450</v>
      </c>
      <c r="G66" s="89">
        <v>407000</v>
      </c>
      <c r="H66" s="89">
        <v>407000</v>
      </c>
      <c r="I66" s="89">
        <v>407000</v>
      </c>
    </row>
    <row r="67" spans="1:9" ht="15.6" hidden="1">
      <c r="A67" s="199">
        <f t="shared" si="1"/>
        <v>56</v>
      </c>
      <c r="B67" s="293" t="s">
        <v>317</v>
      </c>
      <c r="C67" s="294" t="s">
        <v>92</v>
      </c>
      <c r="D67" s="294" t="s">
        <v>397</v>
      </c>
      <c r="E67" s="294" t="s">
        <v>456</v>
      </c>
      <c r="F67" s="294" t="s">
        <v>475</v>
      </c>
      <c r="G67" s="295">
        <v>407000</v>
      </c>
      <c r="H67" s="295">
        <v>407000</v>
      </c>
      <c r="I67" s="295">
        <v>407000</v>
      </c>
    </row>
    <row r="68" spans="1:9" ht="46.8">
      <c r="A68" s="199">
        <f t="shared" si="1"/>
        <v>57</v>
      </c>
      <c r="B68" s="88" t="s">
        <v>412</v>
      </c>
      <c r="C68" s="87" t="s">
        <v>92</v>
      </c>
      <c r="D68" s="87" t="s">
        <v>413</v>
      </c>
      <c r="E68" s="87"/>
      <c r="F68" s="87"/>
      <c r="G68" s="89">
        <v>0</v>
      </c>
      <c r="H68" s="89">
        <v>1000</v>
      </c>
      <c r="I68" s="89">
        <v>0</v>
      </c>
    </row>
    <row r="69" spans="1:9" ht="31.2">
      <c r="A69" s="199">
        <f t="shared" si="1"/>
        <v>58</v>
      </c>
      <c r="B69" s="88" t="s">
        <v>1542</v>
      </c>
      <c r="C69" s="87" t="s">
        <v>92</v>
      </c>
      <c r="D69" s="87" t="s">
        <v>414</v>
      </c>
      <c r="E69" s="87"/>
      <c r="F69" s="87"/>
      <c r="G69" s="89">
        <v>0</v>
      </c>
      <c r="H69" s="89">
        <v>1000</v>
      </c>
      <c r="I69" s="89">
        <v>0</v>
      </c>
    </row>
    <row r="70" spans="1:9" ht="46.8">
      <c r="A70" s="199">
        <f t="shared" si="1"/>
        <v>59</v>
      </c>
      <c r="B70" s="88" t="s">
        <v>431</v>
      </c>
      <c r="C70" s="87" t="s">
        <v>92</v>
      </c>
      <c r="D70" s="87" t="s">
        <v>414</v>
      </c>
      <c r="E70" s="87" t="s">
        <v>432</v>
      </c>
      <c r="F70" s="87"/>
      <c r="G70" s="89">
        <v>0</v>
      </c>
      <c r="H70" s="89">
        <v>1000</v>
      </c>
      <c r="I70" s="89">
        <v>0</v>
      </c>
    </row>
    <row r="71" spans="1:9" ht="46.8">
      <c r="A71" s="199">
        <f t="shared" si="1"/>
        <v>60</v>
      </c>
      <c r="B71" s="88" t="s">
        <v>457</v>
      </c>
      <c r="C71" s="87" t="s">
        <v>92</v>
      </c>
      <c r="D71" s="87" t="s">
        <v>414</v>
      </c>
      <c r="E71" s="87" t="s">
        <v>458</v>
      </c>
      <c r="F71" s="87"/>
      <c r="G71" s="89">
        <v>0</v>
      </c>
      <c r="H71" s="89">
        <v>1000</v>
      </c>
      <c r="I71" s="89">
        <v>0</v>
      </c>
    </row>
    <row r="72" spans="1:9" ht="109.2">
      <c r="A72" s="199">
        <f t="shared" si="1"/>
        <v>61</v>
      </c>
      <c r="B72" s="88" t="s">
        <v>459</v>
      </c>
      <c r="C72" s="87" t="s">
        <v>92</v>
      </c>
      <c r="D72" s="87" t="s">
        <v>414</v>
      </c>
      <c r="E72" s="87" t="s">
        <v>460</v>
      </c>
      <c r="F72" s="87"/>
      <c r="G72" s="89">
        <v>0</v>
      </c>
      <c r="H72" s="89">
        <v>1000</v>
      </c>
      <c r="I72" s="89">
        <v>0</v>
      </c>
    </row>
    <row r="73" spans="1:9" ht="31.2" hidden="1">
      <c r="A73" s="199">
        <f t="shared" si="1"/>
        <v>62</v>
      </c>
      <c r="B73" s="88" t="s">
        <v>461</v>
      </c>
      <c r="C73" s="87" t="s">
        <v>92</v>
      </c>
      <c r="D73" s="87" t="s">
        <v>414</v>
      </c>
      <c r="E73" s="87" t="s">
        <v>460</v>
      </c>
      <c r="F73" s="87" t="s">
        <v>462</v>
      </c>
      <c r="G73" s="89">
        <v>0</v>
      </c>
      <c r="H73" s="89">
        <v>1000</v>
      </c>
      <c r="I73" s="89">
        <v>0</v>
      </c>
    </row>
    <row r="74" spans="1:9" ht="15.6" hidden="1">
      <c r="A74" s="199">
        <f t="shared" si="1"/>
        <v>63</v>
      </c>
      <c r="B74" s="293" t="s">
        <v>463</v>
      </c>
      <c r="C74" s="294" t="s">
        <v>92</v>
      </c>
      <c r="D74" s="294" t="s">
        <v>414</v>
      </c>
      <c r="E74" s="294" t="s">
        <v>460</v>
      </c>
      <c r="F74" s="294" t="s">
        <v>464</v>
      </c>
      <c r="G74" s="295">
        <v>0</v>
      </c>
      <c r="H74" s="295">
        <v>1000</v>
      </c>
      <c r="I74" s="295">
        <v>0</v>
      </c>
    </row>
    <row r="75" spans="1:9" ht="62.4">
      <c r="A75" s="199">
        <f t="shared" si="1"/>
        <v>64</v>
      </c>
      <c r="B75" s="88" t="s">
        <v>415</v>
      </c>
      <c r="C75" s="87" t="s">
        <v>92</v>
      </c>
      <c r="D75" s="87" t="s">
        <v>416</v>
      </c>
      <c r="E75" s="87"/>
      <c r="F75" s="87"/>
      <c r="G75" s="89">
        <v>93008758.049999997</v>
      </c>
      <c r="H75" s="89">
        <v>73978502</v>
      </c>
      <c r="I75" s="89">
        <v>73978502</v>
      </c>
    </row>
    <row r="76" spans="1:9" ht="62.4">
      <c r="A76" s="199">
        <f t="shared" si="1"/>
        <v>65</v>
      </c>
      <c r="B76" s="88" t="s">
        <v>417</v>
      </c>
      <c r="C76" s="87" t="s">
        <v>92</v>
      </c>
      <c r="D76" s="87" t="s">
        <v>418</v>
      </c>
      <c r="E76" s="87"/>
      <c r="F76" s="87"/>
      <c r="G76" s="89">
        <v>23852174</v>
      </c>
      <c r="H76" s="89">
        <v>19081701</v>
      </c>
      <c r="I76" s="89">
        <v>19081701</v>
      </c>
    </row>
    <row r="77" spans="1:9" ht="46.8">
      <c r="A77" s="199">
        <f t="shared" si="1"/>
        <v>66</v>
      </c>
      <c r="B77" s="88" t="s">
        <v>431</v>
      </c>
      <c r="C77" s="87" t="s">
        <v>92</v>
      </c>
      <c r="D77" s="87" t="s">
        <v>418</v>
      </c>
      <c r="E77" s="87" t="s">
        <v>432</v>
      </c>
      <c r="F77" s="87"/>
      <c r="G77" s="89">
        <v>23852174</v>
      </c>
      <c r="H77" s="89">
        <v>19081701</v>
      </c>
      <c r="I77" s="89">
        <v>19081701</v>
      </c>
    </row>
    <row r="78" spans="1:9" ht="93.6">
      <c r="A78" s="199">
        <f t="shared" ref="A78:A79" si="2">A77+1</f>
        <v>67</v>
      </c>
      <c r="B78" s="88" t="s">
        <v>465</v>
      </c>
      <c r="C78" s="87" t="s">
        <v>92</v>
      </c>
      <c r="D78" s="87" t="s">
        <v>418</v>
      </c>
      <c r="E78" s="87" t="s">
        <v>466</v>
      </c>
      <c r="F78" s="87"/>
      <c r="G78" s="89">
        <v>23852174</v>
      </c>
      <c r="H78" s="89">
        <v>19081701</v>
      </c>
      <c r="I78" s="89">
        <v>19081701</v>
      </c>
    </row>
    <row r="79" spans="1:9" ht="187.2">
      <c r="A79" s="199">
        <f t="shared" si="2"/>
        <v>68</v>
      </c>
      <c r="B79" s="296" t="s">
        <v>467</v>
      </c>
      <c r="C79" s="87" t="s">
        <v>92</v>
      </c>
      <c r="D79" s="87" t="s">
        <v>418</v>
      </c>
      <c r="E79" s="87" t="s">
        <v>468</v>
      </c>
      <c r="F79" s="87"/>
      <c r="G79" s="89">
        <v>11997374</v>
      </c>
      <c r="H79" s="89">
        <v>9597901</v>
      </c>
      <c r="I79" s="89">
        <v>9597901</v>
      </c>
    </row>
    <row r="80" spans="1:9" ht="15.6" hidden="1">
      <c r="A80" s="199">
        <f t="shared" ref="A80:A141" si="3">A79+1</f>
        <v>69</v>
      </c>
      <c r="B80" s="88" t="s">
        <v>449</v>
      </c>
      <c r="C80" s="87" t="s">
        <v>92</v>
      </c>
      <c r="D80" s="87" t="s">
        <v>418</v>
      </c>
      <c r="E80" s="87" t="s">
        <v>468</v>
      </c>
      <c r="F80" s="87" t="s">
        <v>450</v>
      </c>
      <c r="G80" s="89">
        <v>11997374</v>
      </c>
      <c r="H80" s="89">
        <v>9597901</v>
      </c>
      <c r="I80" s="89">
        <v>9597901</v>
      </c>
    </row>
    <row r="81" spans="1:9" ht="15.6" hidden="1">
      <c r="A81" s="199">
        <f t="shared" si="3"/>
        <v>70</v>
      </c>
      <c r="B81" s="293" t="s">
        <v>469</v>
      </c>
      <c r="C81" s="294" t="s">
        <v>92</v>
      </c>
      <c r="D81" s="294" t="s">
        <v>418</v>
      </c>
      <c r="E81" s="294" t="s">
        <v>468</v>
      </c>
      <c r="F81" s="294" t="s">
        <v>470</v>
      </c>
      <c r="G81" s="295">
        <v>11997374</v>
      </c>
      <c r="H81" s="295">
        <v>9597901</v>
      </c>
      <c r="I81" s="295">
        <v>9597901</v>
      </c>
    </row>
    <row r="82" spans="1:9" ht="171.6">
      <c r="A82" s="199">
        <f>A81+1</f>
        <v>71</v>
      </c>
      <c r="B82" s="296" t="s">
        <v>471</v>
      </c>
      <c r="C82" s="87" t="s">
        <v>92</v>
      </c>
      <c r="D82" s="87" t="s">
        <v>418</v>
      </c>
      <c r="E82" s="87" t="s">
        <v>472</v>
      </c>
      <c r="F82" s="87"/>
      <c r="G82" s="89">
        <v>11854800</v>
      </c>
      <c r="H82" s="89">
        <v>9483800</v>
      </c>
      <c r="I82" s="89">
        <v>9483800</v>
      </c>
    </row>
    <row r="83" spans="1:9" ht="15.6" hidden="1">
      <c r="A83" s="199">
        <f t="shared" si="3"/>
        <v>72</v>
      </c>
      <c r="B83" s="88" t="s">
        <v>449</v>
      </c>
      <c r="C83" s="87" t="s">
        <v>92</v>
      </c>
      <c r="D83" s="87" t="s">
        <v>418</v>
      </c>
      <c r="E83" s="87" t="s">
        <v>472</v>
      </c>
      <c r="F83" s="87" t="s">
        <v>450</v>
      </c>
      <c r="G83" s="89">
        <v>11854800</v>
      </c>
      <c r="H83" s="89">
        <v>9483800</v>
      </c>
      <c r="I83" s="89">
        <v>9483800</v>
      </c>
    </row>
    <row r="84" spans="1:9" ht="15.6" hidden="1">
      <c r="A84" s="199">
        <f t="shared" si="3"/>
        <v>73</v>
      </c>
      <c r="B84" s="293" t="s">
        <v>469</v>
      </c>
      <c r="C84" s="294" t="s">
        <v>92</v>
      </c>
      <c r="D84" s="294" t="s">
        <v>418</v>
      </c>
      <c r="E84" s="294" t="s">
        <v>472</v>
      </c>
      <c r="F84" s="294" t="s">
        <v>470</v>
      </c>
      <c r="G84" s="295">
        <v>11854800</v>
      </c>
      <c r="H84" s="295">
        <v>9483800</v>
      </c>
      <c r="I84" s="295">
        <v>9483800</v>
      </c>
    </row>
    <row r="85" spans="1:9" ht="31.2">
      <c r="A85" s="199">
        <f t="shared" si="3"/>
        <v>74</v>
      </c>
      <c r="B85" s="88" t="s">
        <v>419</v>
      </c>
      <c r="C85" s="87" t="s">
        <v>92</v>
      </c>
      <c r="D85" s="87" t="s">
        <v>420</v>
      </c>
      <c r="E85" s="87"/>
      <c r="F85" s="87"/>
      <c r="G85" s="89">
        <v>69156584.049999997</v>
      </c>
      <c r="H85" s="89">
        <v>54896801</v>
      </c>
      <c r="I85" s="89">
        <v>54896801</v>
      </c>
    </row>
    <row r="86" spans="1:9" ht="46.8">
      <c r="A86" s="199">
        <f t="shared" si="3"/>
        <v>75</v>
      </c>
      <c r="B86" s="88" t="s">
        <v>431</v>
      </c>
      <c r="C86" s="87" t="s">
        <v>92</v>
      </c>
      <c r="D86" s="87" t="s">
        <v>420</v>
      </c>
      <c r="E86" s="87" t="s">
        <v>432</v>
      </c>
      <c r="F86" s="87"/>
      <c r="G86" s="89">
        <v>68621002</v>
      </c>
      <c r="H86" s="89">
        <v>54896801</v>
      </c>
      <c r="I86" s="89">
        <v>54896801</v>
      </c>
    </row>
    <row r="87" spans="1:9" ht="93.6">
      <c r="A87" s="199">
        <f t="shared" si="3"/>
        <v>76</v>
      </c>
      <c r="B87" s="88" t="s">
        <v>465</v>
      </c>
      <c r="C87" s="87" t="s">
        <v>92</v>
      </c>
      <c r="D87" s="87" t="s">
        <v>420</v>
      </c>
      <c r="E87" s="87" t="s">
        <v>466</v>
      </c>
      <c r="F87" s="87"/>
      <c r="G87" s="89">
        <v>68621002</v>
      </c>
      <c r="H87" s="89">
        <v>54896801</v>
      </c>
      <c r="I87" s="89">
        <v>54896801</v>
      </c>
    </row>
    <row r="88" spans="1:9" ht="156">
      <c r="A88" s="199">
        <f t="shared" si="3"/>
        <v>77</v>
      </c>
      <c r="B88" s="296" t="s">
        <v>473</v>
      </c>
      <c r="C88" s="87" t="s">
        <v>92</v>
      </c>
      <c r="D88" s="87" t="s">
        <v>420</v>
      </c>
      <c r="E88" s="87" t="s">
        <v>474</v>
      </c>
      <c r="F88" s="87"/>
      <c r="G88" s="89">
        <v>68621002</v>
      </c>
      <c r="H88" s="89">
        <v>54896801</v>
      </c>
      <c r="I88" s="89">
        <v>54896801</v>
      </c>
    </row>
    <row r="89" spans="1:9" ht="15.6" hidden="1">
      <c r="A89" s="199">
        <f t="shared" si="3"/>
        <v>78</v>
      </c>
      <c r="B89" s="88" t="s">
        <v>449</v>
      </c>
      <c r="C89" s="87" t="s">
        <v>92</v>
      </c>
      <c r="D89" s="87" t="s">
        <v>420</v>
      </c>
      <c r="E89" s="87" t="s">
        <v>474</v>
      </c>
      <c r="F89" s="87" t="s">
        <v>450</v>
      </c>
      <c r="G89" s="89">
        <v>68621002</v>
      </c>
      <c r="H89" s="89">
        <v>54896801</v>
      </c>
      <c r="I89" s="89">
        <v>54896801</v>
      </c>
    </row>
    <row r="90" spans="1:9" ht="15.6" hidden="1">
      <c r="A90" s="199">
        <f t="shared" si="3"/>
        <v>79</v>
      </c>
      <c r="B90" s="293" t="s">
        <v>317</v>
      </c>
      <c r="C90" s="294" t="s">
        <v>92</v>
      </c>
      <c r="D90" s="294" t="s">
        <v>420</v>
      </c>
      <c r="E90" s="294" t="s">
        <v>474</v>
      </c>
      <c r="F90" s="294" t="s">
        <v>475</v>
      </c>
      <c r="G90" s="295">
        <v>68621002</v>
      </c>
      <c r="H90" s="295">
        <v>54896801</v>
      </c>
      <c r="I90" s="295">
        <v>54896801</v>
      </c>
    </row>
    <row r="91" spans="1:9" ht="15.6">
      <c r="A91" s="199">
        <f t="shared" si="3"/>
        <v>80</v>
      </c>
      <c r="B91" s="88" t="s">
        <v>444</v>
      </c>
      <c r="C91" s="87" t="s">
        <v>92</v>
      </c>
      <c r="D91" s="87" t="s">
        <v>420</v>
      </c>
      <c r="E91" s="87" t="s">
        <v>445</v>
      </c>
      <c r="F91" s="87"/>
      <c r="G91" s="89">
        <v>535582.05000000005</v>
      </c>
      <c r="H91" s="89">
        <v>0</v>
      </c>
      <c r="I91" s="89">
        <v>0</v>
      </c>
    </row>
    <row r="92" spans="1:9" ht="15.6">
      <c r="A92" s="199">
        <f t="shared" si="3"/>
        <v>81</v>
      </c>
      <c r="B92" s="88" t="s">
        <v>446</v>
      </c>
      <c r="C92" s="87" t="s">
        <v>92</v>
      </c>
      <c r="D92" s="87" t="s">
        <v>420</v>
      </c>
      <c r="E92" s="87" t="s">
        <v>447</v>
      </c>
      <c r="F92" s="87"/>
      <c r="G92" s="89">
        <v>535582.05000000005</v>
      </c>
      <c r="H92" s="89">
        <v>0</v>
      </c>
      <c r="I92" s="89">
        <v>0</v>
      </c>
    </row>
    <row r="93" spans="1:9" ht="109.2">
      <c r="A93" s="199">
        <f t="shared" si="3"/>
        <v>82</v>
      </c>
      <c r="B93" s="88" t="s">
        <v>779</v>
      </c>
      <c r="C93" s="87" t="s">
        <v>92</v>
      </c>
      <c r="D93" s="87" t="s">
        <v>420</v>
      </c>
      <c r="E93" s="87" t="s">
        <v>778</v>
      </c>
      <c r="F93" s="87"/>
      <c r="G93" s="89">
        <v>535582.05000000005</v>
      </c>
      <c r="H93" s="89">
        <v>0</v>
      </c>
      <c r="I93" s="89">
        <v>0</v>
      </c>
    </row>
    <row r="94" spans="1:9" ht="15.6" hidden="1">
      <c r="A94" s="199">
        <f t="shared" si="3"/>
        <v>83</v>
      </c>
      <c r="B94" s="88" t="s">
        <v>449</v>
      </c>
      <c r="C94" s="87" t="s">
        <v>92</v>
      </c>
      <c r="D94" s="87" t="s">
        <v>420</v>
      </c>
      <c r="E94" s="87" t="s">
        <v>778</v>
      </c>
      <c r="F94" s="87" t="s">
        <v>450</v>
      </c>
      <c r="G94" s="89">
        <v>535582.05000000005</v>
      </c>
      <c r="H94" s="89">
        <v>0</v>
      </c>
      <c r="I94" s="89">
        <v>0</v>
      </c>
    </row>
    <row r="95" spans="1:9" ht="15.6" hidden="1">
      <c r="A95" s="199">
        <f t="shared" si="3"/>
        <v>84</v>
      </c>
      <c r="B95" s="293" t="s">
        <v>317</v>
      </c>
      <c r="C95" s="294" t="s">
        <v>92</v>
      </c>
      <c r="D95" s="294" t="s">
        <v>420</v>
      </c>
      <c r="E95" s="294" t="s">
        <v>778</v>
      </c>
      <c r="F95" s="294" t="s">
        <v>475</v>
      </c>
      <c r="G95" s="295">
        <v>535582.05000000005</v>
      </c>
      <c r="H95" s="295">
        <v>0</v>
      </c>
      <c r="I95" s="295">
        <v>0</v>
      </c>
    </row>
    <row r="96" spans="1:9" ht="46.8">
      <c r="A96" s="199">
        <f t="shared" si="3"/>
        <v>85</v>
      </c>
      <c r="B96" s="88" t="s">
        <v>476</v>
      </c>
      <c r="C96" s="87" t="s">
        <v>120</v>
      </c>
      <c r="D96" s="87"/>
      <c r="E96" s="87"/>
      <c r="F96" s="87"/>
      <c r="G96" s="89">
        <v>3961913.39</v>
      </c>
      <c r="H96" s="89">
        <v>3344469.03</v>
      </c>
      <c r="I96" s="89">
        <v>3308783.63</v>
      </c>
    </row>
    <row r="97" spans="1:9" ht="31.2">
      <c r="A97" s="199">
        <f t="shared" si="3"/>
        <v>86</v>
      </c>
      <c r="B97" s="88" t="s">
        <v>326</v>
      </c>
      <c r="C97" s="87" t="s">
        <v>120</v>
      </c>
      <c r="D97" s="87" t="s">
        <v>327</v>
      </c>
      <c r="E97" s="87"/>
      <c r="F97" s="87"/>
      <c r="G97" s="89">
        <v>3836438.87</v>
      </c>
      <c r="H97" s="89">
        <v>3294469.03</v>
      </c>
      <c r="I97" s="89">
        <v>3268783.63</v>
      </c>
    </row>
    <row r="98" spans="1:9" ht="93.6">
      <c r="A98" s="199">
        <f t="shared" si="3"/>
        <v>87</v>
      </c>
      <c r="B98" s="88" t="s">
        <v>332</v>
      </c>
      <c r="C98" s="87" t="s">
        <v>120</v>
      </c>
      <c r="D98" s="87" t="s">
        <v>333</v>
      </c>
      <c r="E98" s="87"/>
      <c r="F98" s="87"/>
      <c r="G98" s="89">
        <v>3836438.87</v>
      </c>
      <c r="H98" s="89">
        <v>3294469.03</v>
      </c>
      <c r="I98" s="89">
        <v>3268783.63</v>
      </c>
    </row>
    <row r="99" spans="1:9" ht="62.4">
      <c r="A99" s="199">
        <f t="shared" si="3"/>
        <v>88</v>
      </c>
      <c r="B99" s="88" t="s">
        <v>477</v>
      </c>
      <c r="C99" s="87" t="s">
        <v>120</v>
      </c>
      <c r="D99" s="87" t="s">
        <v>333</v>
      </c>
      <c r="E99" s="87" t="s">
        <v>478</v>
      </c>
      <c r="F99" s="87"/>
      <c r="G99" s="89">
        <v>3836438.87</v>
      </c>
      <c r="H99" s="89">
        <v>3294469.03</v>
      </c>
      <c r="I99" s="89">
        <v>3268783.63</v>
      </c>
    </row>
    <row r="100" spans="1:9" ht="31.2">
      <c r="A100" s="199">
        <f t="shared" si="3"/>
        <v>89</v>
      </c>
      <c r="B100" s="88" t="s">
        <v>479</v>
      </c>
      <c r="C100" s="87" t="s">
        <v>120</v>
      </c>
      <c r="D100" s="87" t="s">
        <v>333</v>
      </c>
      <c r="E100" s="87" t="s">
        <v>480</v>
      </c>
      <c r="F100" s="87"/>
      <c r="G100" s="89">
        <v>150000</v>
      </c>
      <c r="H100" s="89">
        <v>25000</v>
      </c>
      <c r="I100" s="89">
        <v>25000</v>
      </c>
    </row>
    <row r="101" spans="1:9" ht="109.2">
      <c r="A101" s="199">
        <f t="shared" si="3"/>
        <v>90</v>
      </c>
      <c r="B101" s="88" t="s">
        <v>481</v>
      </c>
      <c r="C101" s="87" t="s">
        <v>120</v>
      </c>
      <c r="D101" s="87" t="s">
        <v>333</v>
      </c>
      <c r="E101" s="87" t="s">
        <v>482</v>
      </c>
      <c r="F101" s="87"/>
      <c r="G101" s="89">
        <v>150000</v>
      </c>
      <c r="H101" s="89">
        <v>25000</v>
      </c>
      <c r="I101" s="89">
        <v>25000</v>
      </c>
    </row>
    <row r="102" spans="1:9" ht="46.8" hidden="1">
      <c r="A102" s="199">
        <f t="shared" si="3"/>
        <v>91</v>
      </c>
      <c r="B102" s="88" t="s">
        <v>439</v>
      </c>
      <c r="C102" s="87" t="s">
        <v>120</v>
      </c>
      <c r="D102" s="87" t="s">
        <v>333</v>
      </c>
      <c r="E102" s="87" t="s">
        <v>482</v>
      </c>
      <c r="F102" s="87" t="s">
        <v>440</v>
      </c>
      <c r="G102" s="89">
        <v>150000</v>
      </c>
      <c r="H102" s="89">
        <v>25000</v>
      </c>
      <c r="I102" s="89">
        <v>25000</v>
      </c>
    </row>
    <row r="103" spans="1:9" ht="46.8" hidden="1">
      <c r="A103" s="199">
        <f t="shared" si="3"/>
        <v>92</v>
      </c>
      <c r="B103" s="293" t="s">
        <v>441</v>
      </c>
      <c r="C103" s="294" t="s">
        <v>120</v>
      </c>
      <c r="D103" s="294" t="s">
        <v>333</v>
      </c>
      <c r="E103" s="294" t="s">
        <v>482</v>
      </c>
      <c r="F103" s="294" t="s">
        <v>201</v>
      </c>
      <c r="G103" s="295">
        <v>150000</v>
      </c>
      <c r="H103" s="295">
        <v>25000</v>
      </c>
      <c r="I103" s="295">
        <v>25000</v>
      </c>
    </row>
    <row r="104" spans="1:9" ht="31.2">
      <c r="A104" s="199">
        <f t="shared" si="3"/>
        <v>93</v>
      </c>
      <c r="B104" s="88" t="s">
        <v>483</v>
      </c>
      <c r="C104" s="87" t="s">
        <v>120</v>
      </c>
      <c r="D104" s="87" t="s">
        <v>333</v>
      </c>
      <c r="E104" s="87" t="s">
        <v>484</v>
      </c>
      <c r="F104" s="87"/>
      <c r="G104" s="89">
        <v>461589.43</v>
      </c>
      <c r="H104" s="89">
        <v>348904.03</v>
      </c>
      <c r="I104" s="89">
        <v>323218.63</v>
      </c>
    </row>
    <row r="105" spans="1:9" ht="109.2">
      <c r="A105" s="199">
        <f t="shared" si="3"/>
        <v>94</v>
      </c>
      <c r="B105" s="88" t="s">
        <v>485</v>
      </c>
      <c r="C105" s="87" t="s">
        <v>120</v>
      </c>
      <c r="D105" s="87" t="s">
        <v>333</v>
      </c>
      <c r="E105" s="87" t="s">
        <v>486</v>
      </c>
      <c r="F105" s="87"/>
      <c r="G105" s="89">
        <v>102000</v>
      </c>
      <c r="H105" s="89">
        <v>25000</v>
      </c>
      <c r="I105" s="89">
        <v>25000</v>
      </c>
    </row>
    <row r="106" spans="1:9" ht="46.8" hidden="1">
      <c r="A106" s="199">
        <f t="shared" si="3"/>
        <v>95</v>
      </c>
      <c r="B106" s="88" t="s">
        <v>439</v>
      </c>
      <c r="C106" s="87" t="s">
        <v>120</v>
      </c>
      <c r="D106" s="87" t="s">
        <v>333</v>
      </c>
      <c r="E106" s="87" t="s">
        <v>486</v>
      </c>
      <c r="F106" s="87" t="s">
        <v>440</v>
      </c>
      <c r="G106" s="89">
        <v>102000</v>
      </c>
      <c r="H106" s="89">
        <v>25000</v>
      </c>
      <c r="I106" s="89">
        <v>25000</v>
      </c>
    </row>
    <row r="107" spans="1:9" ht="46.8" hidden="1">
      <c r="A107" s="199">
        <f t="shared" si="3"/>
        <v>96</v>
      </c>
      <c r="B107" s="293" t="s">
        <v>441</v>
      </c>
      <c r="C107" s="294" t="s">
        <v>120</v>
      </c>
      <c r="D107" s="294" t="s">
        <v>333</v>
      </c>
      <c r="E107" s="294" t="s">
        <v>486</v>
      </c>
      <c r="F107" s="294" t="s">
        <v>201</v>
      </c>
      <c r="G107" s="295">
        <v>102000</v>
      </c>
      <c r="H107" s="295">
        <v>25000</v>
      </c>
      <c r="I107" s="295">
        <v>25000</v>
      </c>
    </row>
    <row r="108" spans="1:9" ht="171.6">
      <c r="A108" s="199">
        <f>A107+1</f>
        <v>97</v>
      </c>
      <c r="B108" s="296" t="s">
        <v>487</v>
      </c>
      <c r="C108" s="87" t="s">
        <v>120</v>
      </c>
      <c r="D108" s="87" t="s">
        <v>333</v>
      </c>
      <c r="E108" s="87" t="s">
        <v>488</v>
      </c>
      <c r="F108" s="87"/>
      <c r="G108" s="89">
        <v>116494.2</v>
      </c>
      <c r="H108" s="89">
        <v>120808.8</v>
      </c>
      <c r="I108" s="89">
        <v>125123.4</v>
      </c>
    </row>
    <row r="109" spans="1:9" ht="46.8" hidden="1">
      <c r="A109" s="199">
        <f t="shared" si="3"/>
        <v>98</v>
      </c>
      <c r="B109" s="88" t="s">
        <v>439</v>
      </c>
      <c r="C109" s="87" t="s">
        <v>120</v>
      </c>
      <c r="D109" s="87" t="s">
        <v>333</v>
      </c>
      <c r="E109" s="87" t="s">
        <v>488</v>
      </c>
      <c r="F109" s="87" t="s">
        <v>440</v>
      </c>
      <c r="G109" s="89">
        <v>116494.2</v>
      </c>
      <c r="H109" s="89">
        <v>120808.8</v>
      </c>
      <c r="I109" s="89">
        <v>125123.4</v>
      </c>
    </row>
    <row r="110" spans="1:9" ht="46.8" hidden="1">
      <c r="A110" s="199">
        <f t="shared" si="3"/>
        <v>99</v>
      </c>
      <c r="B110" s="293" t="s">
        <v>441</v>
      </c>
      <c r="C110" s="294" t="s">
        <v>120</v>
      </c>
      <c r="D110" s="294" t="s">
        <v>333</v>
      </c>
      <c r="E110" s="294" t="s">
        <v>488</v>
      </c>
      <c r="F110" s="294" t="s">
        <v>201</v>
      </c>
      <c r="G110" s="295">
        <v>116494.2</v>
      </c>
      <c r="H110" s="295">
        <v>120808.8</v>
      </c>
      <c r="I110" s="295">
        <v>125123.4</v>
      </c>
    </row>
    <row r="111" spans="1:9" ht="140.4">
      <c r="A111" s="199">
        <f>A110+1</f>
        <v>100</v>
      </c>
      <c r="B111" s="88" t="s">
        <v>489</v>
      </c>
      <c r="C111" s="87" t="s">
        <v>120</v>
      </c>
      <c r="D111" s="87" t="s">
        <v>333</v>
      </c>
      <c r="E111" s="87" t="s">
        <v>490</v>
      </c>
      <c r="F111" s="87"/>
      <c r="G111" s="89">
        <v>193095.23</v>
      </c>
      <c r="H111" s="89">
        <v>153095.23000000001</v>
      </c>
      <c r="I111" s="89">
        <v>123095.23</v>
      </c>
    </row>
    <row r="112" spans="1:9" ht="46.8" hidden="1">
      <c r="A112" s="199">
        <f t="shared" si="3"/>
        <v>101</v>
      </c>
      <c r="B112" s="88" t="s">
        <v>439</v>
      </c>
      <c r="C112" s="87" t="s">
        <v>120</v>
      </c>
      <c r="D112" s="87" t="s">
        <v>333</v>
      </c>
      <c r="E112" s="87" t="s">
        <v>490</v>
      </c>
      <c r="F112" s="87" t="s">
        <v>440</v>
      </c>
      <c r="G112" s="89">
        <v>53095.23</v>
      </c>
      <c r="H112" s="89">
        <v>53095.23</v>
      </c>
      <c r="I112" s="89">
        <v>53095.23</v>
      </c>
    </row>
    <row r="113" spans="1:9" ht="46.8" hidden="1">
      <c r="A113" s="199">
        <f t="shared" si="3"/>
        <v>102</v>
      </c>
      <c r="B113" s="293" t="s">
        <v>441</v>
      </c>
      <c r="C113" s="294" t="s">
        <v>120</v>
      </c>
      <c r="D113" s="294" t="s">
        <v>333</v>
      </c>
      <c r="E113" s="294" t="s">
        <v>490</v>
      </c>
      <c r="F113" s="294" t="s">
        <v>201</v>
      </c>
      <c r="G113" s="295">
        <v>53095.23</v>
      </c>
      <c r="H113" s="295">
        <v>53095.23</v>
      </c>
      <c r="I113" s="295">
        <v>53095.23</v>
      </c>
    </row>
    <row r="114" spans="1:9" ht="15.6" hidden="1">
      <c r="A114" s="199">
        <f t="shared" si="3"/>
        <v>103</v>
      </c>
      <c r="B114" s="88" t="s">
        <v>491</v>
      </c>
      <c r="C114" s="87" t="s">
        <v>120</v>
      </c>
      <c r="D114" s="87" t="s">
        <v>333</v>
      </c>
      <c r="E114" s="87" t="s">
        <v>490</v>
      </c>
      <c r="F114" s="87" t="s">
        <v>492</v>
      </c>
      <c r="G114" s="89">
        <v>140000</v>
      </c>
      <c r="H114" s="89">
        <v>100000</v>
      </c>
      <c r="I114" s="89">
        <v>70000</v>
      </c>
    </row>
    <row r="115" spans="1:9" ht="31.2" hidden="1">
      <c r="A115" s="199">
        <f t="shared" si="3"/>
        <v>104</v>
      </c>
      <c r="B115" s="293" t="s">
        <v>493</v>
      </c>
      <c r="C115" s="294" t="s">
        <v>120</v>
      </c>
      <c r="D115" s="294" t="s">
        <v>333</v>
      </c>
      <c r="E115" s="294" t="s">
        <v>490</v>
      </c>
      <c r="F115" s="294" t="s">
        <v>494</v>
      </c>
      <c r="G115" s="295">
        <v>140000</v>
      </c>
      <c r="H115" s="295">
        <v>100000</v>
      </c>
      <c r="I115" s="295">
        <v>70000</v>
      </c>
    </row>
    <row r="116" spans="1:9" ht="124.8">
      <c r="A116" s="199">
        <f>A115+1</f>
        <v>105</v>
      </c>
      <c r="B116" s="88" t="s">
        <v>495</v>
      </c>
      <c r="C116" s="87" t="s">
        <v>120</v>
      </c>
      <c r="D116" s="87" t="s">
        <v>333</v>
      </c>
      <c r="E116" s="87" t="s">
        <v>496</v>
      </c>
      <c r="F116" s="87"/>
      <c r="G116" s="89">
        <v>50000</v>
      </c>
      <c r="H116" s="89">
        <v>50000</v>
      </c>
      <c r="I116" s="89">
        <v>50000</v>
      </c>
    </row>
    <row r="117" spans="1:9" ht="46.8" hidden="1">
      <c r="A117" s="199">
        <f t="shared" si="3"/>
        <v>106</v>
      </c>
      <c r="B117" s="88" t="s">
        <v>439</v>
      </c>
      <c r="C117" s="87" t="s">
        <v>120</v>
      </c>
      <c r="D117" s="87" t="s">
        <v>333</v>
      </c>
      <c r="E117" s="87" t="s">
        <v>496</v>
      </c>
      <c r="F117" s="87" t="s">
        <v>440</v>
      </c>
      <c r="G117" s="89">
        <v>50000</v>
      </c>
      <c r="H117" s="89">
        <v>50000</v>
      </c>
      <c r="I117" s="89">
        <v>50000</v>
      </c>
    </row>
    <row r="118" spans="1:9" ht="46.8" hidden="1">
      <c r="A118" s="199">
        <f t="shared" si="3"/>
        <v>107</v>
      </c>
      <c r="B118" s="293" t="s">
        <v>441</v>
      </c>
      <c r="C118" s="294" t="s">
        <v>120</v>
      </c>
      <c r="D118" s="294" t="s">
        <v>333</v>
      </c>
      <c r="E118" s="294" t="s">
        <v>496</v>
      </c>
      <c r="F118" s="294" t="s">
        <v>201</v>
      </c>
      <c r="G118" s="295">
        <v>50000</v>
      </c>
      <c r="H118" s="295">
        <v>50000</v>
      </c>
      <c r="I118" s="295">
        <v>50000</v>
      </c>
    </row>
    <row r="119" spans="1:9" ht="46.8">
      <c r="A119" s="199">
        <f t="shared" si="3"/>
        <v>108</v>
      </c>
      <c r="B119" s="88" t="s">
        <v>433</v>
      </c>
      <c r="C119" s="87" t="s">
        <v>120</v>
      </c>
      <c r="D119" s="87" t="s">
        <v>333</v>
      </c>
      <c r="E119" s="87" t="s">
        <v>497</v>
      </c>
      <c r="F119" s="87"/>
      <c r="G119" s="89">
        <v>3224849.44</v>
      </c>
      <c r="H119" s="89">
        <v>2920565</v>
      </c>
      <c r="I119" s="89">
        <v>2920565</v>
      </c>
    </row>
    <row r="120" spans="1:9" ht="140.4">
      <c r="A120" s="199">
        <f t="shared" si="3"/>
        <v>109</v>
      </c>
      <c r="B120" s="88" t="s">
        <v>498</v>
      </c>
      <c r="C120" s="87" t="s">
        <v>120</v>
      </c>
      <c r="D120" s="87" t="s">
        <v>333</v>
      </c>
      <c r="E120" s="87" t="s">
        <v>499</v>
      </c>
      <c r="F120" s="87"/>
      <c r="G120" s="89">
        <v>3224849.44</v>
      </c>
      <c r="H120" s="89">
        <v>2920565</v>
      </c>
      <c r="I120" s="89">
        <v>2920565</v>
      </c>
    </row>
    <row r="121" spans="1:9" ht="93.6" hidden="1">
      <c r="A121" s="199">
        <f t="shared" si="3"/>
        <v>110</v>
      </c>
      <c r="B121" s="88" t="s">
        <v>437</v>
      </c>
      <c r="C121" s="87" t="s">
        <v>120</v>
      </c>
      <c r="D121" s="87" t="s">
        <v>333</v>
      </c>
      <c r="E121" s="87" t="s">
        <v>499</v>
      </c>
      <c r="F121" s="87" t="s">
        <v>200</v>
      </c>
      <c r="G121" s="89">
        <v>2979572</v>
      </c>
      <c r="H121" s="89">
        <v>2920565</v>
      </c>
      <c r="I121" s="89">
        <v>2920565</v>
      </c>
    </row>
    <row r="122" spans="1:9" ht="46.8" hidden="1">
      <c r="A122" s="199">
        <f t="shared" si="3"/>
        <v>111</v>
      </c>
      <c r="B122" s="293" t="s">
        <v>438</v>
      </c>
      <c r="C122" s="294" t="s">
        <v>120</v>
      </c>
      <c r="D122" s="294" t="s">
        <v>333</v>
      </c>
      <c r="E122" s="294" t="s">
        <v>499</v>
      </c>
      <c r="F122" s="294" t="s">
        <v>215</v>
      </c>
      <c r="G122" s="295">
        <v>2979572</v>
      </c>
      <c r="H122" s="295">
        <v>2920565</v>
      </c>
      <c r="I122" s="295">
        <v>2920565</v>
      </c>
    </row>
    <row r="123" spans="1:9" ht="46.8" hidden="1">
      <c r="A123" s="199">
        <f t="shared" si="3"/>
        <v>112</v>
      </c>
      <c r="B123" s="88" t="s">
        <v>439</v>
      </c>
      <c r="C123" s="87" t="s">
        <v>120</v>
      </c>
      <c r="D123" s="87" t="s">
        <v>333</v>
      </c>
      <c r="E123" s="87" t="s">
        <v>499</v>
      </c>
      <c r="F123" s="87" t="s">
        <v>440</v>
      </c>
      <c r="G123" s="89">
        <v>245277.44</v>
      </c>
      <c r="H123" s="89">
        <v>0</v>
      </c>
      <c r="I123" s="89">
        <v>0</v>
      </c>
    </row>
    <row r="124" spans="1:9" ht="46.8" hidden="1">
      <c r="A124" s="199">
        <f t="shared" si="3"/>
        <v>113</v>
      </c>
      <c r="B124" s="293" t="s">
        <v>441</v>
      </c>
      <c r="C124" s="294" t="s">
        <v>120</v>
      </c>
      <c r="D124" s="294" t="s">
        <v>333</v>
      </c>
      <c r="E124" s="294" t="s">
        <v>499</v>
      </c>
      <c r="F124" s="294" t="s">
        <v>201</v>
      </c>
      <c r="G124" s="295">
        <v>245277.44</v>
      </c>
      <c r="H124" s="295">
        <v>0</v>
      </c>
      <c r="I124" s="295">
        <v>0</v>
      </c>
    </row>
    <row r="125" spans="1:9" ht="15.6">
      <c r="A125" s="199">
        <f t="shared" si="3"/>
        <v>114</v>
      </c>
      <c r="B125" s="88" t="s">
        <v>352</v>
      </c>
      <c r="C125" s="87" t="s">
        <v>120</v>
      </c>
      <c r="D125" s="87" t="s">
        <v>353</v>
      </c>
      <c r="E125" s="87"/>
      <c r="F125" s="87"/>
      <c r="G125" s="89">
        <v>125474.52</v>
      </c>
      <c r="H125" s="89">
        <v>50000</v>
      </c>
      <c r="I125" s="89">
        <v>40000</v>
      </c>
    </row>
    <row r="126" spans="1:9" ht="31.2">
      <c r="A126" s="199">
        <f t="shared" si="3"/>
        <v>115</v>
      </c>
      <c r="B126" s="88" t="s">
        <v>362</v>
      </c>
      <c r="C126" s="87" t="s">
        <v>120</v>
      </c>
      <c r="D126" s="87" t="s">
        <v>363</v>
      </c>
      <c r="E126" s="87"/>
      <c r="F126" s="87"/>
      <c r="G126" s="89">
        <v>125474.52</v>
      </c>
      <c r="H126" s="89">
        <v>50000</v>
      </c>
      <c r="I126" s="89">
        <v>40000</v>
      </c>
    </row>
    <row r="127" spans="1:9" ht="62.4">
      <c r="A127" s="199">
        <f t="shared" si="3"/>
        <v>116</v>
      </c>
      <c r="B127" s="88" t="s">
        <v>477</v>
      </c>
      <c r="C127" s="87" t="s">
        <v>120</v>
      </c>
      <c r="D127" s="87" t="s">
        <v>363</v>
      </c>
      <c r="E127" s="87" t="s">
        <v>478</v>
      </c>
      <c r="F127" s="87"/>
      <c r="G127" s="89">
        <v>125474.52</v>
      </c>
      <c r="H127" s="89">
        <v>50000</v>
      </c>
      <c r="I127" s="89">
        <v>40000</v>
      </c>
    </row>
    <row r="128" spans="1:9" ht="31.2">
      <c r="A128" s="199">
        <f t="shared" si="3"/>
        <v>117</v>
      </c>
      <c r="B128" s="88" t="s">
        <v>479</v>
      </c>
      <c r="C128" s="87" t="s">
        <v>120</v>
      </c>
      <c r="D128" s="87" t="s">
        <v>363</v>
      </c>
      <c r="E128" s="87" t="s">
        <v>480</v>
      </c>
      <c r="F128" s="87"/>
      <c r="G128" s="89">
        <v>125474.52</v>
      </c>
      <c r="H128" s="89">
        <v>50000</v>
      </c>
      <c r="I128" s="89">
        <v>40000</v>
      </c>
    </row>
    <row r="129" spans="1:9" ht="124.8">
      <c r="A129" s="199">
        <f t="shared" si="3"/>
        <v>118</v>
      </c>
      <c r="B129" s="88" t="s">
        <v>500</v>
      </c>
      <c r="C129" s="87" t="s">
        <v>120</v>
      </c>
      <c r="D129" s="87" t="s">
        <v>363</v>
      </c>
      <c r="E129" s="87" t="s">
        <v>501</v>
      </c>
      <c r="F129" s="87"/>
      <c r="G129" s="89">
        <v>125474.52</v>
      </c>
      <c r="H129" s="89">
        <v>50000</v>
      </c>
      <c r="I129" s="89">
        <v>40000</v>
      </c>
    </row>
    <row r="130" spans="1:9" ht="46.8" hidden="1">
      <c r="A130" s="199">
        <f t="shared" si="3"/>
        <v>119</v>
      </c>
      <c r="B130" s="88" t="s">
        <v>439</v>
      </c>
      <c r="C130" s="87" t="s">
        <v>120</v>
      </c>
      <c r="D130" s="87" t="s">
        <v>363</v>
      </c>
      <c r="E130" s="87" t="s">
        <v>501</v>
      </c>
      <c r="F130" s="87" t="s">
        <v>440</v>
      </c>
      <c r="G130" s="89">
        <v>125474.52</v>
      </c>
      <c r="H130" s="89">
        <v>50000</v>
      </c>
      <c r="I130" s="89">
        <v>40000</v>
      </c>
    </row>
    <row r="131" spans="1:9" ht="46.8" hidden="1">
      <c r="A131" s="199">
        <f t="shared" si="3"/>
        <v>120</v>
      </c>
      <c r="B131" s="293" t="s">
        <v>441</v>
      </c>
      <c r="C131" s="294" t="s">
        <v>120</v>
      </c>
      <c r="D131" s="294" t="s">
        <v>363</v>
      </c>
      <c r="E131" s="294" t="s">
        <v>501</v>
      </c>
      <c r="F131" s="294" t="s">
        <v>201</v>
      </c>
      <c r="G131" s="295">
        <v>125474.52</v>
      </c>
      <c r="H131" s="295">
        <v>50000</v>
      </c>
      <c r="I131" s="295">
        <v>40000</v>
      </c>
    </row>
    <row r="132" spans="1:9" ht="31.2">
      <c r="A132" s="199">
        <f t="shared" si="3"/>
        <v>121</v>
      </c>
      <c r="B132" s="88" t="s">
        <v>510</v>
      </c>
      <c r="C132" s="87" t="s">
        <v>136</v>
      </c>
      <c r="D132" s="87"/>
      <c r="E132" s="87"/>
      <c r="F132" s="87"/>
      <c r="G132" s="89">
        <v>4346315.3</v>
      </c>
      <c r="H132" s="89">
        <v>4337615.3</v>
      </c>
      <c r="I132" s="89">
        <v>4337615.3</v>
      </c>
    </row>
    <row r="133" spans="1:9" ht="15.6">
      <c r="A133" s="199">
        <f t="shared" si="3"/>
        <v>122</v>
      </c>
      <c r="B133" s="88" t="s">
        <v>352</v>
      </c>
      <c r="C133" s="87" t="s">
        <v>136</v>
      </c>
      <c r="D133" s="87" t="s">
        <v>353</v>
      </c>
      <c r="E133" s="87"/>
      <c r="F133" s="87"/>
      <c r="G133" s="89">
        <v>4346315.3</v>
      </c>
      <c r="H133" s="89">
        <v>4337615.3</v>
      </c>
      <c r="I133" s="89">
        <v>4337615.3</v>
      </c>
    </row>
    <row r="134" spans="1:9" ht="15.6">
      <c r="A134" s="199">
        <f t="shared" si="3"/>
        <v>123</v>
      </c>
      <c r="B134" s="88" t="s">
        <v>354</v>
      </c>
      <c r="C134" s="87" t="s">
        <v>136</v>
      </c>
      <c r="D134" s="87" t="s">
        <v>355</v>
      </c>
      <c r="E134" s="87"/>
      <c r="F134" s="87"/>
      <c r="G134" s="89">
        <v>3930615.3</v>
      </c>
      <c r="H134" s="89">
        <v>3921915.3</v>
      </c>
      <c r="I134" s="89">
        <v>3921915.3</v>
      </c>
    </row>
    <row r="135" spans="1:9" ht="46.8">
      <c r="A135" s="199">
        <f t="shared" si="3"/>
        <v>124</v>
      </c>
      <c r="B135" s="88" t="s">
        <v>511</v>
      </c>
      <c r="C135" s="87" t="s">
        <v>136</v>
      </c>
      <c r="D135" s="87" t="s">
        <v>355</v>
      </c>
      <c r="E135" s="87" t="s">
        <v>512</v>
      </c>
      <c r="F135" s="87"/>
      <c r="G135" s="89">
        <v>3930615.3</v>
      </c>
      <c r="H135" s="89">
        <v>3921915.3</v>
      </c>
      <c r="I135" s="89">
        <v>3921915.3</v>
      </c>
    </row>
    <row r="136" spans="1:9" ht="31.2">
      <c r="A136" s="199">
        <f t="shared" si="3"/>
        <v>125</v>
      </c>
      <c r="B136" s="88" t="s">
        <v>513</v>
      </c>
      <c r="C136" s="87" t="s">
        <v>136</v>
      </c>
      <c r="D136" s="87" t="s">
        <v>355</v>
      </c>
      <c r="E136" s="87" t="s">
        <v>514</v>
      </c>
      <c r="F136" s="87"/>
      <c r="G136" s="89">
        <v>2400</v>
      </c>
      <c r="H136" s="89">
        <v>0</v>
      </c>
      <c r="I136" s="89">
        <v>0</v>
      </c>
    </row>
    <row r="137" spans="1:9" ht="156">
      <c r="A137" s="199">
        <f t="shared" si="3"/>
        <v>126</v>
      </c>
      <c r="B137" s="296" t="s">
        <v>515</v>
      </c>
      <c r="C137" s="87" t="s">
        <v>136</v>
      </c>
      <c r="D137" s="87" t="s">
        <v>355</v>
      </c>
      <c r="E137" s="87" t="s">
        <v>516</v>
      </c>
      <c r="F137" s="87"/>
      <c r="G137" s="89">
        <v>2400</v>
      </c>
      <c r="H137" s="89">
        <v>0</v>
      </c>
      <c r="I137" s="89">
        <v>0</v>
      </c>
    </row>
    <row r="138" spans="1:9" ht="15.6" hidden="1">
      <c r="A138" s="199">
        <f t="shared" si="3"/>
        <v>127</v>
      </c>
      <c r="B138" s="88" t="s">
        <v>491</v>
      </c>
      <c r="C138" s="87" t="s">
        <v>136</v>
      </c>
      <c r="D138" s="87" t="s">
        <v>355</v>
      </c>
      <c r="E138" s="87" t="s">
        <v>516</v>
      </c>
      <c r="F138" s="87" t="s">
        <v>492</v>
      </c>
      <c r="G138" s="89">
        <v>2400</v>
      </c>
      <c r="H138" s="89">
        <v>0</v>
      </c>
      <c r="I138" s="89">
        <v>0</v>
      </c>
    </row>
    <row r="139" spans="1:9" ht="78" hidden="1">
      <c r="A139" s="199">
        <f t="shared" si="3"/>
        <v>128</v>
      </c>
      <c r="B139" s="293" t="s">
        <v>517</v>
      </c>
      <c r="C139" s="294" t="s">
        <v>136</v>
      </c>
      <c r="D139" s="294" t="s">
        <v>355</v>
      </c>
      <c r="E139" s="294" t="s">
        <v>516</v>
      </c>
      <c r="F139" s="294" t="s">
        <v>518</v>
      </c>
      <c r="G139" s="295">
        <v>2400</v>
      </c>
      <c r="H139" s="295">
        <v>0</v>
      </c>
      <c r="I139" s="295">
        <v>0</v>
      </c>
    </row>
    <row r="140" spans="1:9" ht="46.8">
      <c r="A140" s="199">
        <f t="shared" si="3"/>
        <v>129</v>
      </c>
      <c r="B140" s="88" t="s">
        <v>519</v>
      </c>
      <c r="C140" s="87" t="s">
        <v>136</v>
      </c>
      <c r="D140" s="87" t="s">
        <v>355</v>
      </c>
      <c r="E140" s="87" t="s">
        <v>520</v>
      </c>
      <c r="F140" s="87"/>
      <c r="G140" s="89">
        <v>3928215.3</v>
      </c>
      <c r="H140" s="89">
        <v>3921915.3</v>
      </c>
      <c r="I140" s="89">
        <v>3921915.3</v>
      </c>
    </row>
    <row r="141" spans="1:9" ht="124.8">
      <c r="A141" s="199">
        <f t="shared" si="3"/>
        <v>130</v>
      </c>
      <c r="B141" s="88" t="s">
        <v>521</v>
      </c>
      <c r="C141" s="87" t="s">
        <v>136</v>
      </c>
      <c r="D141" s="87" t="s">
        <v>355</v>
      </c>
      <c r="E141" s="87" t="s">
        <v>522</v>
      </c>
      <c r="F141" s="87"/>
      <c r="G141" s="89">
        <v>865215.3</v>
      </c>
      <c r="H141" s="89">
        <v>865215.3</v>
      </c>
      <c r="I141" s="89">
        <v>865215.3</v>
      </c>
    </row>
    <row r="142" spans="1:9" ht="93.6" hidden="1">
      <c r="A142" s="199">
        <f t="shared" ref="A142:A205" si="4">A141+1</f>
        <v>131</v>
      </c>
      <c r="B142" s="88" t="s">
        <v>437</v>
      </c>
      <c r="C142" s="87" t="s">
        <v>136</v>
      </c>
      <c r="D142" s="87" t="s">
        <v>355</v>
      </c>
      <c r="E142" s="87" t="s">
        <v>522</v>
      </c>
      <c r="F142" s="87" t="s">
        <v>200</v>
      </c>
      <c r="G142" s="89">
        <v>808215.3</v>
      </c>
      <c r="H142" s="89">
        <v>808215.3</v>
      </c>
      <c r="I142" s="89">
        <v>808215.3</v>
      </c>
    </row>
    <row r="143" spans="1:9" ht="46.8" hidden="1">
      <c r="A143" s="199">
        <f t="shared" si="4"/>
        <v>132</v>
      </c>
      <c r="B143" s="293" t="s">
        <v>438</v>
      </c>
      <c r="C143" s="294" t="s">
        <v>136</v>
      </c>
      <c r="D143" s="294" t="s">
        <v>355</v>
      </c>
      <c r="E143" s="294" t="s">
        <v>522</v>
      </c>
      <c r="F143" s="294" t="s">
        <v>215</v>
      </c>
      <c r="G143" s="295">
        <v>808215.3</v>
      </c>
      <c r="H143" s="295">
        <v>808215.3</v>
      </c>
      <c r="I143" s="295">
        <v>808215.3</v>
      </c>
    </row>
    <row r="144" spans="1:9" ht="46.8" hidden="1">
      <c r="A144" s="199">
        <f t="shared" si="4"/>
        <v>133</v>
      </c>
      <c r="B144" s="88" t="s">
        <v>439</v>
      </c>
      <c r="C144" s="87" t="s">
        <v>136</v>
      </c>
      <c r="D144" s="87" t="s">
        <v>355</v>
      </c>
      <c r="E144" s="87" t="s">
        <v>522</v>
      </c>
      <c r="F144" s="87" t="s">
        <v>440</v>
      </c>
      <c r="G144" s="89">
        <v>57000</v>
      </c>
      <c r="H144" s="89">
        <v>57000</v>
      </c>
      <c r="I144" s="89">
        <v>57000</v>
      </c>
    </row>
    <row r="145" spans="1:9" ht="46.8" hidden="1">
      <c r="A145" s="199">
        <f t="shared" si="4"/>
        <v>134</v>
      </c>
      <c r="B145" s="293" t="s">
        <v>441</v>
      </c>
      <c r="C145" s="294" t="s">
        <v>136</v>
      </c>
      <c r="D145" s="294" t="s">
        <v>355</v>
      </c>
      <c r="E145" s="294" t="s">
        <v>522</v>
      </c>
      <c r="F145" s="294" t="s">
        <v>201</v>
      </c>
      <c r="G145" s="295">
        <v>57000</v>
      </c>
      <c r="H145" s="295">
        <v>57000</v>
      </c>
      <c r="I145" s="295">
        <v>57000</v>
      </c>
    </row>
    <row r="146" spans="1:9" ht="171.6">
      <c r="A146" s="199">
        <f>A145+1</f>
        <v>135</v>
      </c>
      <c r="B146" s="296" t="s">
        <v>523</v>
      </c>
      <c r="C146" s="87" t="s">
        <v>136</v>
      </c>
      <c r="D146" s="87" t="s">
        <v>355</v>
      </c>
      <c r="E146" s="87" t="s">
        <v>524</v>
      </c>
      <c r="F146" s="87"/>
      <c r="G146" s="89">
        <v>3063000</v>
      </c>
      <c r="H146" s="89">
        <v>3056700</v>
      </c>
      <c r="I146" s="89">
        <v>3056700</v>
      </c>
    </row>
    <row r="147" spans="1:9" ht="93.6" hidden="1">
      <c r="A147" s="199">
        <f t="shared" si="4"/>
        <v>136</v>
      </c>
      <c r="B147" s="88" t="s">
        <v>437</v>
      </c>
      <c r="C147" s="87" t="s">
        <v>136</v>
      </c>
      <c r="D147" s="87" t="s">
        <v>355</v>
      </c>
      <c r="E147" s="87" t="s">
        <v>524</v>
      </c>
      <c r="F147" s="87" t="s">
        <v>200</v>
      </c>
      <c r="G147" s="89">
        <v>2713800</v>
      </c>
      <c r="H147" s="89">
        <v>2713800</v>
      </c>
      <c r="I147" s="89">
        <v>2713800</v>
      </c>
    </row>
    <row r="148" spans="1:9" ht="46.8" hidden="1">
      <c r="A148" s="199">
        <f t="shared" si="4"/>
        <v>137</v>
      </c>
      <c r="B148" s="293" t="s">
        <v>438</v>
      </c>
      <c r="C148" s="294" t="s">
        <v>136</v>
      </c>
      <c r="D148" s="294" t="s">
        <v>355</v>
      </c>
      <c r="E148" s="294" t="s">
        <v>524</v>
      </c>
      <c r="F148" s="294" t="s">
        <v>215</v>
      </c>
      <c r="G148" s="295">
        <v>2713800</v>
      </c>
      <c r="H148" s="295">
        <v>2713800</v>
      </c>
      <c r="I148" s="295">
        <v>2713800</v>
      </c>
    </row>
    <row r="149" spans="1:9" ht="46.8" hidden="1">
      <c r="A149" s="199">
        <f t="shared" si="4"/>
        <v>138</v>
      </c>
      <c r="B149" s="88" t="s">
        <v>439</v>
      </c>
      <c r="C149" s="87" t="s">
        <v>136</v>
      </c>
      <c r="D149" s="87" t="s">
        <v>355</v>
      </c>
      <c r="E149" s="87" t="s">
        <v>524</v>
      </c>
      <c r="F149" s="87" t="s">
        <v>440</v>
      </c>
      <c r="G149" s="89">
        <v>349200</v>
      </c>
      <c r="H149" s="89">
        <v>342900</v>
      </c>
      <c r="I149" s="89">
        <v>342900</v>
      </c>
    </row>
    <row r="150" spans="1:9" ht="46.8" hidden="1">
      <c r="A150" s="199">
        <f t="shared" si="4"/>
        <v>139</v>
      </c>
      <c r="B150" s="293" t="s">
        <v>441</v>
      </c>
      <c r="C150" s="294" t="s">
        <v>136</v>
      </c>
      <c r="D150" s="294" t="s">
        <v>355</v>
      </c>
      <c r="E150" s="294" t="s">
        <v>524</v>
      </c>
      <c r="F150" s="294" t="s">
        <v>201</v>
      </c>
      <c r="G150" s="295">
        <v>349200</v>
      </c>
      <c r="H150" s="295">
        <v>342900</v>
      </c>
      <c r="I150" s="295">
        <v>342900</v>
      </c>
    </row>
    <row r="151" spans="1:9" ht="31.2">
      <c r="A151" s="199">
        <f t="shared" si="4"/>
        <v>140</v>
      </c>
      <c r="B151" s="88" t="s">
        <v>362</v>
      </c>
      <c r="C151" s="87" t="s">
        <v>136</v>
      </c>
      <c r="D151" s="87" t="s">
        <v>363</v>
      </c>
      <c r="E151" s="87"/>
      <c r="F151" s="87"/>
      <c r="G151" s="89">
        <v>415700</v>
      </c>
      <c r="H151" s="89">
        <v>415700</v>
      </c>
      <c r="I151" s="89">
        <v>415700</v>
      </c>
    </row>
    <row r="152" spans="1:9" ht="46.8">
      <c r="A152" s="199">
        <f t="shared" si="4"/>
        <v>141</v>
      </c>
      <c r="B152" s="88" t="s">
        <v>511</v>
      </c>
      <c r="C152" s="87" t="s">
        <v>136</v>
      </c>
      <c r="D152" s="87" t="s">
        <v>363</v>
      </c>
      <c r="E152" s="87" t="s">
        <v>512</v>
      </c>
      <c r="F152" s="87"/>
      <c r="G152" s="89">
        <v>415700</v>
      </c>
      <c r="H152" s="89">
        <v>415700</v>
      </c>
      <c r="I152" s="89">
        <v>415700</v>
      </c>
    </row>
    <row r="153" spans="1:9" ht="62.4">
      <c r="A153" s="199">
        <f t="shared" si="4"/>
        <v>142</v>
      </c>
      <c r="B153" s="88" t="s">
        <v>525</v>
      </c>
      <c r="C153" s="87" t="s">
        <v>136</v>
      </c>
      <c r="D153" s="87" t="s">
        <v>363</v>
      </c>
      <c r="E153" s="87" t="s">
        <v>526</v>
      </c>
      <c r="F153" s="87"/>
      <c r="G153" s="89">
        <v>415700</v>
      </c>
      <c r="H153" s="89">
        <v>415700</v>
      </c>
      <c r="I153" s="89">
        <v>415700</v>
      </c>
    </row>
    <row r="154" spans="1:9" ht="218.4">
      <c r="A154" s="199">
        <f t="shared" si="4"/>
        <v>143</v>
      </c>
      <c r="B154" s="296" t="s">
        <v>527</v>
      </c>
      <c r="C154" s="87" t="s">
        <v>136</v>
      </c>
      <c r="D154" s="87" t="s">
        <v>363</v>
      </c>
      <c r="E154" s="87" t="s">
        <v>528</v>
      </c>
      <c r="F154" s="87"/>
      <c r="G154" s="89">
        <v>415700</v>
      </c>
      <c r="H154" s="89">
        <v>415700</v>
      </c>
      <c r="I154" s="89">
        <v>415700</v>
      </c>
    </row>
    <row r="155" spans="1:9" ht="46.8" hidden="1">
      <c r="A155" s="199">
        <f t="shared" si="4"/>
        <v>144</v>
      </c>
      <c r="B155" s="88" t="s">
        <v>439</v>
      </c>
      <c r="C155" s="87" t="s">
        <v>136</v>
      </c>
      <c r="D155" s="87" t="s">
        <v>363</v>
      </c>
      <c r="E155" s="87" t="s">
        <v>528</v>
      </c>
      <c r="F155" s="87" t="s">
        <v>440</v>
      </c>
      <c r="G155" s="89">
        <v>415700</v>
      </c>
      <c r="H155" s="89">
        <v>415700</v>
      </c>
      <c r="I155" s="89">
        <v>415700</v>
      </c>
    </row>
    <row r="156" spans="1:9" ht="46.8" hidden="1">
      <c r="A156" s="199">
        <f t="shared" si="4"/>
        <v>145</v>
      </c>
      <c r="B156" s="293" t="s">
        <v>441</v>
      </c>
      <c r="C156" s="294" t="s">
        <v>136</v>
      </c>
      <c r="D156" s="294" t="s">
        <v>363</v>
      </c>
      <c r="E156" s="294" t="s">
        <v>528</v>
      </c>
      <c r="F156" s="294" t="s">
        <v>201</v>
      </c>
      <c r="G156" s="295">
        <v>415700</v>
      </c>
      <c r="H156" s="295">
        <v>415700</v>
      </c>
      <c r="I156" s="295">
        <v>415700</v>
      </c>
    </row>
    <row r="157" spans="1:9" ht="31.2">
      <c r="A157" s="199">
        <f t="shared" si="4"/>
        <v>146</v>
      </c>
      <c r="B157" s="88" t="s">
        <v>537</v>
      </c>
      <c r="C157" s="87" t="s">
        <v>140</v>
      </c>
      <c r="D157" s="87"/>
      <c r="E157" s="87"/>
      <c r="F157" s="87"/>
      <c r="G157" s="89">
        <v>84050371.030000001</v>
      </c>
      <c r="H157" s="89">
        <v>78776688.620000005</v>
      </c>
      <c r="I157" s="89">
        <v>78803788.620000005</v>
      </c>
    </row>
    <row r="158" spans="1:9" ht="15.6">
      <c r="A158" s="199">
        <f t="shared" si="4"/>
        <v>147</v>
      </c>
      <c r="B158" s="88" t="s">
        <v>352</v>
      </c>
      <c r="C158" s="87" t="s">
        <v>140</v>
      </c>
      <c r="D158" s="87" t="s">
        <v>353</v>
      </c>
      <c r="E158" s="87"/>
      <c r="F158" s="87"/>
      <c r="G158" s="89">
        <v>20213500</v>
      </c>
      <c r="H158" s="89">
        <v>18196000</v>
      </c>
      <c r="I158" s="89">
        <v>18223100</v>
      </c>
    </row>
    <row r="159" spans="1:9" ht="15.6">
      <c r="A159" s="199">
        <f t="shared" si="4"/>
        <v>148</v>
      </c>
      <c r="B159" s="88" t="s">
        <v>356</v>
      </c>
      <c r="C159" s="87" t="s">
        <v>140</v>
      </c>
      <c r="D159" s="87" t="s">
        <v>357</v>
      </c>
      <c r="E159" s="87"/>
      <c r="F159" s="87"/>
      <c r="G159" s="89">
        <v>19539000</v>
      </c>
      <c r="H159" s="89">
        <v>17539000</v>
      </c>
      <c r="I159" s="89">
        <v>17539000</v>
      </c>
    </row>
    <row r="160" spans="1:9" ht="31.2">
      <c r="A160" s="199">
        <f t="shared" si="4"/>
        <v>149</v>
      </c>
      <c r="B160" s="88" t="s">
        <v>538</v>
      </c>
      <c r="C160" s="87" t="s">
        <v>140</v>
      </c>
      <c r="D160" s="87" t="s">
        <v>357</v>
      </c>
      <c r="E160" s="87" t="s">
        <v>539</v>
      </c>
      <c r="F160" s="87"/>
      <c r="G160" s="89">
        <v>19539000</v>
      </c>
      <c r="H160" s="89">
        <v>17539000</v>
      </c>
      <c r="I160" s="89">
        <v>17539000</v>
      </c>
    </row>
    <row r="161" spans="1:9" ht="46.8">
      <c r="A161" s="199">
        <f t="shared" si="4"/>
        <v>150</v>
      </c>
      <c r="B161" s="88" t="s">
        <v>540</v>
      </c>
      <c r="C161" s="87" t="s">
        <v>140</v>
      </c>
      <c r="D161" s="87" t="s">
        <v>357</v>
      </c>
      <c r="E161" s="87" t="s">
        <v>541</v>
      </c>
      <c r="F161" s="87"/>
      <c r="G161" s="89">
        <v>19539000</v>
      </c>
      <c r="H161" s="89">
        <v>17539000</v>
      </c>
      <c r="I161" s="89">
        <v>17539000</v>
      </c>
    </row>
    <row r="162" spans="1:9" ht="109.2">
      <c r="A162" s="199">
        <f t="shared" si="4"/>
        <v>151</v>
      </c>
      <c r="B162" s="88" t="s">
        <v>542</v>
      </c>
      <c r="C162" s="87" t="s">
        <v>140</v>
      </c>
      <c r="D162" s="87" t="s">
        <v>357</v>
      </c>
      <c r="E162" s="87" t="s">
        <v>543</v>
      </c>
      <c r="F162" s="87"/>
      <c r="G162" s="89">
        <v>19539000</v>
      </c>
      <c r="H162" s="89">
        <v>17539000</v>
      </c>
      <c r="I162" s="89">
        <v>17539000</v>
      </c>
    </row>
    <row r="163" spans="1:9" ht="15.6" hidden="1">
      <c r="A163" s="199">
        <f t="shared" si="4"/>
        <v>152</v>
      </c>
      <c r="B163" s="88" t="s">
        <v>491</v>
      </c>
      <c r="C163" s="87" t="s">
        <v>140</v>
      </c>
      <c r="D163" s="87" t="s">
        <v>357</v>
      </c>
      <c r="E163" s="87" t="s">
        <v>543</v>
      </c>
      <c r="F163" s="87" t="s">
        <v>492</v>
      </c>
      <c r="G163" s="89">
        <v>19539000</v>
      </c>
      <c r="H163" s="89">
        <v>17539000</v>
      </c>
      <c r="I163" s="89">
        <v>17539000</v>
      </c>
    </row>
    <row r="164" spans="1:9" ht="78" hidden="1">
      <c r="A164" s="199">
        <f t="shared" si="4"/>
        <v>153</v>
      </c>
      <c r="B164" s="293" t="s">
        <v>517</v>
      </c>
      <c r="C164" s="294" t="s">
        <v>140</v>
      </c>
      <c r="D164" s="294" t="s">
        <v>357</v>
      </c>
      <c r="E164" s="294" t="s">
        <v>543</v>
      </c>
      <c r="F164" s="294" t="s">
        <v>518</v>
      </c>
      <c r="G164" s="295">
        <v>19539000</v>
      </c>
      <c r="H164" s="295">
        <v>17539000</v>
      </c>
      <c r="I164" s="295">
        <v>17539000</v>
      </c>
    </row>
    <row r="165" spans="1:9" ht="15.6">
      <c r="A165" s="199">
        <f t="shared" si="4"/>
        <v>154</v>
      </c>
      <c r="B165" s="88" t="s">
        <v>358</v>
      </c>
      <c r="C165" s="87" t="s">
        <v>140</v>
      </c>
      <c r="D165" s="87" t="s">
        <v>359</v>
      </c>
      <c r="E165" s="87"/>
      <c r="F165" s="87"/>
      <c r="G165" s="89">
        <v>634500</v>
      </c>
      <c r="H165" s="89">
        <v>657000</v>
      </c>
      <c r="I165" s="89">
        <v>684100</v>
      </c>
    </row>
    <row r="166" spans="1:9" ht="31.2">
      <c r="A166" s="199">
        <f t="shared" si="4"/>
        <v>155</v>
      </c>
      <c r="B166" s="88" t="s">
        <v>538</v>
      </c>
      <c r="C166" s="87" t="s">
        <v>140</v>
      </c>
      <c r="D166" s="87" t="s">
        <v>359</v>
      </c>
      <c r="E166" s="87" t="s">
        <v>539</v>
      </c>
      <c r="F166" s="87"/>
      <c r="G166" s="89">
        <v>634500</v>
      </c>
      <c r="H166" s="89">
        <v>657000</v>
      </c>
      <c r="I166" s="89">
        <v>684100</v>
      </c>
    </row>
    <row r="167" spans="1:9" ht="62.4">
      <c r="A167" s="199">
        <f t="shared" si="4"/>
        <v>156</v>
      </c>
      <c r="B167" s="88" t="s">
        <v>1022</v>
      </c>
      <c r="C167" s="87" t="s">
        <v>140</v>
      </c>
      <c r="D167" s="87" t="s">
        <v>359</v>
      </c>
      <c r="E167" s="87" t="s">
        <v>544</v>
      </c>
      <c r="F167" s="87"/>
      <c r="G167" s="89">
        <v>634500</v>
      </c>
      <c r="H167" s="89">
        <v>657000</v>
      </c>
      <c r="I167" s="89">
        <v>684100</v>
      </c>
    </row>
    <row r="168" spans="1:9" ht="109.2">
      <c r="A168" s="199">
        <f t="shared" si="4"/>
        <v>157</v>
      </c>
      <c r="B168" s="88" t="s">
        <v>545</v>
      </c>
      <c r="C168" s="87" t="s">
        <v>140</v>
      </c>
      <c r="D168" s="87" t="s">
        <v>359</v>
      </c>
      <c r="E168" s="87" t="s">
        <v>546</v>
      </c>
      <c r="F168" s="87"/>
      <c r="G168" s="89">
        <v>634500</v>
      </c>
      <c r="H168" s="89">
        <v>657000</v>
      </c>
      <c r="I168" s="89">
        <v>684100</v>
      </c>
    </row>
    <row r="169" spans="1:9" ht="46.8" hidden="1">
      <c r="A169" s="199">
        <f t="shared" si="4"/>
        <v>158</v>
      </c>
      <c r="B169" s="88" t="s">
        <v>439</v>
      </c>
      <c r="C169" s="87" t="s">
        <v>140</v>
      </c>
      <c r="D169" s="87" t="s">
        <v>359</v>
      </c>
      <c r="E169" s="87" t="s">
        <v>546</v>
      </c>
      <c r="F169" s="87" t="s">
        <v>440</v>
      </c>
      <c r="G169" s="89">
        <v>634500</v>
      </c>
      <c r="H169" s="89">
        <v>657000</v>
      </c>
      <c r="I169" s="89">
        <v>684100</v>
      </c>
    </row>
    <row r="170" spans="1:9" ht="46.8" hidden="1">
      <c r="A170" s="199">
        <f t="shared" si="4"/>
        <v>159</v>
      </c>
      <c r="B170" s="293" t="s">
        <v>441</v>
      </c>
      <c r="C170" s="294" t="s">
        <v>140</v>
      </c>
      <c r="D170" s="294" t="s">
        <v>359</v>
      </c>
      <c r="E170" s="294" t="s">
        <v>546</v>
      </c>
      <c r="F170" s="294" t="s">
        <v>201</v>
      </c>
      <c r="G170" s="295">
        <v>634500</v>
      </c>
      <c r="H170" s="295">
        <v>657000</v>
      </c>
      <c r="I170" s="295">
        <v>684100</v>
      </c>
    </row>
    <row r="171" spans="1:9" ht="15.6">
      <c r="A171" s="199">
        <f t="shared" si="4"/>
        <v>160</v>
      </c>
      <c r="B171" s="88" t="s">
        <v>360</v>
      </c>
      <c r="C171" s="87" t="s">
        <v>140</v>
      </c>
      <c r="D171" s="87" t="s">
        <v>361</v>
      </c>
      <c r="E171" s="87"/>
      <c r="F171" s="87"/>
      <c r="G171" s="89">
        <v>40000</v>
      </c>
      <c r="H171" s="89">
        <v>0</v>
      </c>
      <c r="I171" s="89">
        <v>0</v>
      </c>
    </row>
    <row r="172" spans="1:9" ht="62.4">
      <c r="A172" s="199">
        <f t="shared" si="4"/>
        <v>161</v>
      </c>
      <c r="B172" s="88" t="s">
        <v>547</v>
      </c>
      <c r="C172" s="87" t="s">
        <v>140</v>
      </c>
      <c r="D172" s="87" t="s">
        <v>361</v>
      </c>
      <c r="E172" s="87" t="s">
        <v>548</v>
      </c>
      <c r="F172" s="87"/>
      <c r="G172" s="89">
        <v>40000</v>
      </c>
      <c r="H172" s="89">
        <v>0</v>
      </c>
      <c r="I172" s="89">
        <v>0</v>
      </c>
    </row>
    <row r="173" spans="1:9" ht="62.4">
      <c r="A173" s="199">
        <f t="shared" si="4"/>
        <v>162</v>
      </c>
      <c r="B173" s="88" t="s">
        <v>549</v>
      </c>
      <c r="C173" s="87" t="s">
        <v>140</v>
      </c>
      <c r="D173" s="87" t="s">
        <v>361</v>
      </c>
      <c r="E173" s="87" t="s">
        <v>550</v>
      </c>
      <c r="F173" s="87"/>
      <c r="G173" s="89">
        <v>40000</v>
      </c>
      <c r="H173" s="89">
        <v>0</v>
      </c>
      <c r="I173" s="89">
        <v>0</v>
      </c>
    </row>
    <row r="174" spans="1:9" ht="218.4">
      <c r="A174" s="199">
        <f t="shared" si="4"/>
        <v>163</v>
      </c>
      <c r="B174" s="296" t="s">
        <v>551</v>
      </c>
      <c r="C174" s="87" t="s">
        <v>140</v>
      </c>
      <c r="D174" s="87" t="s">
        <v>361</v>
      </c>
      <c r="E174" s="87" t="s">
        <v>552</v>
      </c>
      <c r="F174" s="87"/>
      <c r="G174" s="89">
        <v>40000</v>
      </c>
      <c r="H174" s="89">
        <v>0</v>
      </c>
      <c r="I174" s="89">
        <v>0</v>
      </c>
    </row>
    <row r="175" spans="1:9" ht="46.8" hidden="1">
      <c r="A175" s="199">
        <f t="shared" si="4"/>
        <v>164</v>
      </c>
      <c r="B175" s="88" t="s">
        <v>439</v>
      </c>
      <c r="C175" s="87" t="s">
        <v>140</v>
      </c>
      <c r="D175" s="87" t="s">
        <v>361</v>
      </c>
      <c r="E175" s="87" t="s">
        <v>552</v>
      </c>
      <c r="F175" s="87" t="s">
        <v>440</v>
      </c>
      <c r="G175" s="89">
        <v>40000</v>
      </c>
      <c r="H175" s="89">
        <v>0</v>
      </c>
      <c r="I175" s="89">
        <v>0</v>
      </c>
    </row>
    <row r="176" spans="1:9" ht="46.8" hidden="1">
      <c r="A176" s="199">
        <f t="shared" si="4"/>
        <v>165</v>
      </c>
      <c r="B176" s="293" t="s">
        <v>441</v>
      </c>
      <c r="C176" s="294" t="s">
        <v>140</v>
      </c>
      <c r="D176" s="294" t="s">
        <v>361</v>
      </c>
      <c r="E176" s="294" t="s">
        <v>552</v>
      </c>
      <c r="F176" s="294" t="s">
        <v>201</v>
      </c>
      <c r="G176" s="295">
        <v>40000</v>
      </c>
      <c r="H176" s="295">
        <v>0</v>
      </c>
      <c r="I176" s="295">
        <v>0</v>
      </c>
    </row>
    <row r="177" spans="1:9" ht="31.2">
      <c r="A177" s="199">
        <f t="shared" si="4"/>
        <v>166</v>
      </c>
      <c r="B177" s="88" t="s">
        <v>364</v>
      </c>
      <c r="C177" s="87" t="s">
        <v>140</v>
      </c>
      <c r="D177" s="87" t="s">
        <v>365</v>
      </c>
      <c r="E177" s="87"/>
      <c r="F177" s="87"/>
      <c r="G177" s="89">
        <v>46049063.93</v>
      </c>
      <c r="H177" s="89">
        <v>43848156.600000001</v>
      </c>
      <c r="I177" s="89">
        <v>43848156.600000001</v>
      </c>
    </row>
    <row r="178" spans="1:9" ht="15.6">
      <c r="A178" s="199">
        <f t="shared" si="4"/>
        <v>167</v>
      </c>
      <c r="B178" s="88" t="s">
        <v>366</v>
      </c>
      <c r="C178" s="87" t="s">
        <v>140</v>
      </c>
      <c r="D178" s="87" t="s">
        <v>367</v>
      </c>
      <c r="E178" s="87"/>
      <c r="F178" s="87"/>
      <c r="G178" s="89">
        <v>1013490</v>
      </c>
      <c r="H178" s="89">
        <v>0</v>
      </c>
      <c r="I178" s="89">
        <v>0</v>
      </c>
    </row>
    <row r="179" spans="1:9" ht="62.4">
      <c r="A179" s="199">
        <f t="shared" si="4"/>
        <v>168</v>
      </c>
      <c r="B179" s="88" t="s">
        <v>477</v>
      </c>
      <c r="C179" s="87" t="s">
        <v>140</v>
      </c>
      <c r="D179" s="87" t="s">
        <v>367</v>
      </c>
      <c r="E179" s="87" t="s">
        <v>478</v>
      </c>
      <c r="F179" s="87"/>
      <c r="G179" s="89">
        <v>1013490</v>
      </c>
      <c r="H179" s="89">
        <v>0</v>
      </c>
      <c r="I179" s="89">
        <v>0</v>
      </c>
    </row>
    <row r="180" spans="1:9" ht="31.2">
      <c r="A180" s="199">
        <f t="shared" si="4"/>
        <v>169</v>
      </c>
      <c r="B180" s="88" t="s">
        <v>483</v>
      </c>
      <c r="C180" s="87" t="s">
        <v>140</v>
      </c>
      <c r="D180" s="87" t="s">
        <v>367</v>
      </c>
      <c r="E180" s="87" t="s">
        <v>484</v>
      </c>
      <c r="F180" s="87"/>
      <c r="G180" s="89">
        <v>1013490</v>
      </c>
      <c r="H180" s="89">
        <v>0</v>
      </c>
      <c r="I180" s="89">
        <v>0</v>
      </c>
    </row>
    <row r="181" spans="1:9" ht="140.4">
      <c r="A181" s="199">
        <f t="shared" si="4"/>
        <v>170</v>
      </c>
      <c r="B181" s="88" t="s">
        <v>489</v>
      </c>
      <c r="C181" s="87" t="s">
        <v>140</v>
      </c>
      <c r="D181" s="87" t="s">
        <v>367</v>
      </c>
      <c r="E181" s="87" t="s">
        <v>490</v>
      </c>
      <c r="F181" s="87"/>
      <c r="G181" s="89">
        <v>1013490</v>
      </c>
      <c r="H181" s="89">
        <v>0</v>
      </c>
      <c r="I181" s="89">
        <v>0</v>
      </c>
    </row>
    <row r="182" spans="1:9" ht="46.8" hidden="1">
      <c r="A182" s="199">
        <f t="shared" si="4"/>
        <v>171</v>
      </c>
      <c r="B182" s="88" t="s">
        <v>439</v>
      </c>
      <c r="C182" s="87" t="s">
        <v>140</v>
      </c>
      <c r="D182" s="87" t="s">
        <v>367</v>
      </c>
      <c r="E182" s="87" t="s">
        <v>490</v>
      </c>
      <c r="F182" s="87" t="s">
        <v>440</v>
      </c>
      <c r="G182" s="89">
        <v>1013490</v>
      </c>
      <c r="H182" s="89">
        <v>0</v>
      </c>
      <c r="I182" s="89">
        <v>0</v>
      </c>
    </row>
    <row r="183" spans="1:9" ht="46.8" hidden="1">
      <c r="A183" s="199">
        <f t="shared" si="4"/>
        <v>172</v>
      </c>
      <c r="B183" s="293" t="s">
        <v>441</v>
      </c>
      <c r="C183" s="294" t="s">
        <v>140</v>
      </c>
      <c r="D183" s="294" t="s">
        <v>367</v>
      </c>
      <c r="E183" s="294" t="s">
        <v>490</v>
      </c>
      <c r="F183" s="294" t="s">
        <v>201</v>
      </c>
      <c r="G183" s="295">
        <v>1013490</v>
      </c>
      <c r="H183" s="295">
        <v>0</v>
      </c>
      <c r="I183" s="295">
        <v>0</v>
      </c>
    </row>
    <row r="184" spans="1:9" ht="15.6">
      <c r="A184" s="199">
        <f t="shared" si="4"/>
        <v>173</v>
      </c>
      <c r="B184" s="88" t="s">
        <v>368</v>
      </c>
      <c r="C184" s="87" t="s">
        <v>140</v>
      </c>
      <c r="D184" s="87" t="s">
        <v>369</v>
      </c>
      <c r="E184" s="87"/>
      <c r="F184" s="87"/>
      <c r="G184" s="89">
        <v>39818600</v>
      </c>
      <c r="H184" s="89">
        <v>39618600</v>
      </c>
      <c r="I184" s="89">
        <v>39618600</v>
      </c>
    </row>
    <row r="185" spans="1:9" ht="78">
      <c r="A185" s="199">
        <f t="shared" si="4"/>
        <v>174</v>
      </c>
      <c r="B185" s="88" t="s">
        <v>553</v>
      </c>
      <c r="C185" s="87" t="s">
        <v>140</v>
      </c>
      <c r="D185" s="87" t="s">
        <v>369</v>
      </c>
      <c r="E185" s="87" t="s">
        <v>554</v>
      </c>
      <c r="F185" s="87"/>
      <c r="G185" s="89">
        <v>39818600</v>
      </c>
      <c r="H185" s="89">
        <v>39618600</v>
      </c>
      <c r="I185" s="89">
        <v>39618600</v>
      </c>
    </row>
    <row r="186" spans="1:9" ht="46.8">
      <c r="A186" s="199">
        <f t="shared" si="4"/>
        <v>175</v>
      </c>
      <c r="B186" s="88" t="s">
        <v>555</v>
      </c>
      <c r="C186" s="87" t="s">
        <v>140</v>
      </c>
      <c r="D186" s="87" t="s">
        <v>369</v>
      </c>
      <c r="E186" s="87" t="s">
        <v>556</v>
      </c>
      <c r="F186" s="87"/>
      <c r="G186" s="89">
        <v>39818600</v>
      </c>
      <c r="H186" s="89">
        <v>39618600</v>
      </c>
      <c r="I186" s="89">
        <v>39618600</v>
      </c>
    </row>
    <row r="187" spans="1:9" ht="140.4">
      <c r="A187" s="199">
        <f t="shared" si="4"/>
        <v>176</v>
      </c>
      <c r="B187" s="296" t="s">
        <v>557</v>
      </c>
      <c r="C187" s="87" t="s">
        <v>140</v>
      </c>
      <c r="D187" s="87" t="s">
        <v>369</v>
      </c>
      <c r="E187" s="87" t="s">
        <v>558</v>
      </c>
      <c r="F187" s="87"/>
      <c r="G187" s="89">
        <v>200000</v>
      </c>
      <c r="H187" s="89">
        <v>0</v>
      </c>
      <c r="I187" s="89">
        <v>0</v>
      </c>
    </row>
    <row r="188" spans="1:9" ht="46.8" hidden="1">
      <c r="A188" s="199">
        <f t="shared" si="4"/>
        <v>177</v>
      </c>
      <c r="B188" s="88" t="s">
        <v>439</v>
      </c>
      <c r="C188" s="87" t="s">
        <v>140</v>
      </c>
      <c r="D188" s="87" t="s">
        <v>369</v>
      </c>
      <c r="E188" s="87" t="s">
        <v>558</v>
      </c>
      <c r="F188" s="87" t="s">
        <v>440</v>
      </c>
      <c r="G188" s="89">
        <v>200000</v>
      </c>
      <c r="H188" s="89">
        <v>0</v>
      </c>
      <c r="I188" s="89">
        <v>0</v>
      </c>
    </row>
    <row r="189" spans="1:9" ht="46.8" hidden="1">
      <c r="A189" s="199">
        <f t="shared" si="4"/>
        <v>178</v>
      </c>
      <c r="B189" s="293" t="s">
        <v>441</v>
      </c>
      <c r="C189" s="294" t="s">
        <v>140</v>
      </c>
      <c r="D189" s="294" t="s">
        <v>369</v>
      </c>
      <c r="E189" s="294" t="s">
        <v>558</v>
      </c>
      <c r="F189" s="294" t="s">
        <v>201</v>
      </c>
      <c r="G189" s="295">
        <v>200000</v>
      </c>
      <c r="H189" s="295">
        <v>0</v>
      </c>
      <c r="I189" s="295">
        <v>0</v>
      </c>
    </row>
    <row r="190" spans="1:9" ht="265.2">
      <c r="A190" s="199">
        <f>A189+1</f>
        <v>179</v>
      </c>
      <c r="B190" s="296" t="s">
        <v>559</v>
      </c>
      <c r="C190" s="87" t="s">
        <v>140</v>
      </c>
      <c r="D190" s="87" t="s">
        <v>369</v>
      </c>
      <c r="E190" s="87" t="s">
        <v>560</v>
      </c>
      <c r="F190" s="87"/>
      <c r="G190" s="89">
        <v>39618600</v>
      </c>
      <c r="H190" s="89">
        <v>39618600</v>
      </c>
      <c r="I190" s="89">
        <v>39618600</v>
      </c>
    </row>
    <row r="191" spans="1:9" ht="15.6" hidden="1">
      <c r="A191" s="199">
        <f t="shared" si="4"/>
        <v>180</v>
      </c>
      <c r="B191" s="88" t="s">
        <v>491</v>
      </c>
      <c r="C191" s="87" t="s">
        <v>140</v>
      </c>
      <c r="D191" s="87" t="s">
        <v>369</v>
      </c>
      <c r="E191" s="87" t="s">
        <v>560</v>
      </c>
      <c r="F191" s="87" t="s">
        <v>492</v>
      </c>
      <c r="G191" s="89">
        <v>39618600</v>
      </c>
      <c r="H191" s="89">
        <v>39618600</v>
      </c>
      <c r="I191" s="89">
        <v>39618600</v>
      </c>
    </row>
    <row r="192" spans="1:9" ht="78" hidden="1">
      <c r="A192" s="199">
        <f t="shared" si="4"/>
        <v>181</v>
      </c>
      <c r="B192" s="293" t="s">
        <v>517</v>
      </c>
      <c r="C192" s="294" t="s">
        <v>140</v>
      </c>
      <c r="D192" s="294" t="s">
        <v>369</v>
      </c>
      <c r="E192" s="294" t="s">
        <v>560</v>
      </c>
      <c r="F192" s="294" t="s">
        <v>518</v>
      </c>
      <c r="G192" s="295">
        <v>39618600</v>
      </c>
      <c r="H192" s="295">
        <v>39618600</v>
      </c>
      <c r="I192" s="295">
        <v>39618600</v>
      </c>
    </row>
    <row r="193" spans="1:9" ht="31.2">
      <c r="A193" s="199">
        <f t="shared" si="4"/>
        <v>182</v>
      </c>
      <c r="B193" s="88" t="s">
        <v>370</v>
      </c>
      <c r="C193" s="87" t="s">
        <v>140</v>
      </c>
      <c r="D193" s="87" t="s">
        <v>371</v>
      </c>
      <c r="E193" s="87"/>
      <c r="F193" s="87"/>
      <c r="G193" s="89">
        <v>5216973.93</v>
      </c>
      <c r="H193" s="89">
        <v>4229556.5999999996</v>
      </c>
      <c r="I193" s="89">
        <v>4229556.5999999996</v>
      </c>
    </row>
    <row r="194" spans="1:9" ht="78">
      <c r="A194" s="199">
        <f t="shared" si="4"/>
        <v>183</v>
      </c>
      <c r="B194" s="88" t="s">
        <v>553</v>
      </c>
      <c r="C194" s="87" t="s">
        <v>140</v>
      </c>
      <c r="D194" s="87" t="s">
        <v>371</v>
      </c>
      <c r="E194" s="87" t="s">
        <v>554</v>
      </c>
      <c r="F194" s="87"/>
      <c r="G194" s="89">
        <v>5182073.93</v>
      </c>
      <c r="H194" s="89">
        <v>4229556.5999999996</v>
      </c>
      <c r="I194" s="89">
        <v>4229556.5999999996</v>
      </c>
    </row>
    <row r="195" spans="1:9" ht="46.8">
      <c r="A195" s="199">
        <f t="shared" si="4"/>
        <v>184</v>
      </c>
      <c r="B195" s="88" t="s">
        <v>555</v>
      </c>
      <c r="C195" s="87" t="s">
        <v>140</v>
      </c>
      <c r="D195" s="87" t="s">
        <v>371</v>
      </c>
      <c r="E195" s="87" t="s">
        <v>556</v>
      </c>
      <c r="F195" s="87"/>
      <c r="G195" s="89">
        <v>15000</v>
      </c>
      <c r="H195" s="89">
        <v>0</v>
      </c>
      <c r="I195" s="89">
        <v>0</v>
      </c>
    </row>
    <row r="196" spans="1:9" ht="374.4">
      <c r="A196" s="199">
        <f t="shared" si="4"/>
        <v>185</v>
      </c>
      <c r="B196" s="296" t="s">
        <v>881</v>
      </c>
      <c r="C196" s="87" t="s">
        <v>140</v>
      </c>
      <c r="D196" s="87" t="s">
        <v>371</v>
      </c>
      <c r="E196" s="87" t="s">
        <v>880</v>
      </c>
      <c r="F196" s="87"/>
      <c r="G196" s="89">
        <v>15000</v>
      </c>
      <c r="H196" s="89">
        <v>0</v>
      </c>
      <c r="I196" s="89">
        <v>0</v>
      </c>
    </row>
    <row r="197" spans="1:9" ht="46.8" hidden="1">
      <c r="A197" s="199">
        <f t="shared" si="4"/>
        <v>186</v>
      </c>
      <c r="B197" s="88" t="s">
        <v>439</v>
      </c>
      <c r="C197" s="87" t="s">
        <v>140</v>
      </c>
      <c r="D197" s="87" t="s">
        <v>371</v>
      </c>
      <c r="E197" s="87" t="s">
        <v>880</v>
      </c>
      <c r="F197" s="87" t="s">
        <v>440</v>
      </c>
      <c r="G197" s="89">
        <v>15000</v>
      </c>
      <c r="H197" s="89">
        <v>0</v>
      </c>
      <c r="I197" s="89">
        <v>0</v>
      </c>
    </row>
    <row r="198" spans="1:9" ht="46.8" hidden="1">
      <c r="A198" s="199">
        <f t="shared" si="4"/>
        <v>187</v>
      </c>
      <c r="B198" s="293" t="s">
        <v>441</v>
      </c>
      <c r="C198" s="294" t="s">
        <v>140</v>
      </c>
      <c r="D198" s="294" t="s">
        <v>371</v>
      </c>
      <c r="E198" s="294" t="s">
        <v>880</v>
      </c>
      <c r="F198" s="294" t="s">
        <v>201</v>
      </c>
      <c r="G198" s="295">
        <v>15000</v>
      </c>
      <c r="H198" s="295">
        <v>0</v>
      </c>
      <c r="I198" s="295">
        <v>0</v>
      </c>
    </row>
    <row r="199" spans="1:9" ht="46.8">
      <c r="A199" s="199">
        <f t="shared" si="4"/>
        <v>188</v>
      </c>
      <c r="B199" s="88" t="s">
        <v>561</v>
      </c>
      <c r="C199" s="87" t="s">
        <v>140</v>
      </c>
      <c r="D199" s="87" t="s">
        <v>371</v>
      </c>
      <c r="E199" s="87" t="s">
        <v>562</v>
      </c>
      <c r="F199" s="87"/>
      <c r="G199" s="89">
        <v>5167073.93</v>
      </c>
      <c r="H199" s="89">
        <v>4229556.5999999996</v>
      </c>
      <c r="I199" s="89">
        <v>4229556.5999999996</v>
      </c>
    </row>
    <row r="200" spans="1:9" ht="140.4">
      <c r="A200" s="199">
        <f t="shared" si="4"/>
        <v>189</v>
      </c>
      <c r="B200" s="296" t="s">
        <v>563</v>
      </c>
      <c r="C200" s="87" t="s">
        <v>140</v>
      </c>
      <c r="D200" s="87" t="s">
        <v>371</v>
      </c>
      <c r="E200" s="87" t="s">
        <v>564</v>
      </c>
      <c r="F200" s="87"/>
      <c r="G200" s="89">
        <v>1330102</v>
      </c>
      <c r="H200" s="89">
        <v>1330102</v>
      </c>
      <c r="I200" s="89">
        <v>1330102</v>
      </c>
    </row>
    <row r="201" spans="1:9" ht="93.6" hidden="1">
      <c r="A201" s="199">
        <f t="shared" si="4"/>
        <v>190</v>
      </c>
      <c r="B201" s="88" t="s">
        <v>437</v>
      </c>
      <c r="C201" s="87" t="s">
        <v>140</v>
      </c>
      <c r="D201" s="87" t="s">
        <v>371</v>
      </c>
      <c r="E201" s="87" t="s">
        <v>564</v>
      </c>
      <c r="F201" s="87" t="s">
        <v>200</v>
      </c>
      <c r="G201" s="89">
        <v>1330102</v>
      </c>
      <c r="H201" s="89">
        <v>1330102</v>
      </c>
      <c r="I201" s="89">
        <v>1330102</v>
      </c>
    </row>
    <row r="202" spans="1:9" ht="31.2" hidden="1">
      <c r="A202" s="199">
        <f t="shared" si="4"/>
        <v>191</v>
      </c>
      <c r="B202" s="293" t="s">
        <v>565</v>
      </c>
      <c r="C202" s="294" t="s">
        <v>140</v>
      </c>
      <c r="D202" s="294" t="s">
        <v>371</v>
      </c>
      <c r="E202" s="294" t="s">
        <v>564</v>
      </c>
      <c r="F202" s="294" t="s">
        <v>183</v>
      </c>
      <c r="G202" s="295">
        <v>1330102</v>
      </c>
      <c r="H202" s="295">
        <v>1330102</v>
      </c>
      <c r="I202" s="295">
        <v>1330102</v>
      </c>
    </row>
    <row r="203" spans="1:9" ht="140.4">
      <c r="A203" s="199">
        <f>A202+1</f>
        <v>192</v>
      </c>
      <c r="B203" s="296" t="s">
        <v>566</v>
      </c>
      <c r="C203" s="87" t="s">
        <v>140</v>
      </c>
      <c r="D203" s="87" t="s">
        <v>371</v>
      </c>
      <c r="E203" s="87" t="s">
        <v>567</v>
      </c>
      <c r="F203" s="87"/>
      <c r="G203" s="89">
        <v>3815396.95</v>
      </c>
      <c r="H203" s="89">
        <v>2899454.6</v>
      </c>
      <c r="I203" s="89">
        <v>2899454.6</v>
      </c>
    </row>
    <row r="204" spans="1:9" ht="93.6" hidden="1">
      <c r="A204" s="199">
        <f t="shared" si="4"/>
        <v>193</v>
      </c>
      <c r="B204" s="88" t="s">
        <v>437</v>
      </c>
      <c r="C204" s="87" t="s">
        <v>140</v>
      </c>
      <c r="D204" s="87" t="s">
        <v>371</v>
      </c>
      <c r="E204" s="87" t="s">
        <v>567</v>
      </c>
      <c r="F204" s="87" t="s">
        <v>200</v>
      </c>
      <c r="G204" s="89">
        <v>2977196.95</v>
      </c>
      <c r="H204" s="89">
        <v>2899454.6</v>
      </c>
      <c r="I204" s="89">
        <v>2899454.6</v>
      </c>
    </row>
    <row r="205" spans="1:9" ht="31.2" hidden="1">
      <c r="A205" s="199">
        <f t="shared" si="4"/>
        <v>194</v>
      </c>
      <c r="B205" s="293" t="s">
        <v>565</v>
      </c>
      <c r="C205" s="294" t="s">
        <v>140</v>
      </c>
      <c r="D205" s="294" t="s">
        <v>371</v>
      </c>
      <c r="E205" s="294" t="s">
        <v>567</v>
      </c>
      <c r="F205" s="294" t="s">
        <v>183</v>
      </c>
      <c r="G205" s="295">
        <v>2977196.95</v>
      </c>
      <c r="H205" s="295">
        <v>2899454.6</v>
      </c>
      <c r="I205" s="295">
        <v>2899454.6</v>
      </c>
    </row>
    <row r="206" spans="1:9" ht="46.8" hidden="1">
      <c r="A206" s="199">
        <f t="shared" ref="A206:A269" si="5">A205+1</f>
        <v>195</v>
      </c>
      <c r="B206" s="88" t="s">
        <v>439</v>
      </c>
      <c r="C206" s="87" t="s">
        <v>140</v>
      </c>
      <c r="D206" s="87" t="s">
        <v>371</v>
      </c>
      <c r="E206" s="87" t="s">
        <v>567</v>
      </c>
      <c r="F206" s="87" t="s">
        <v>440</v>
      </c>
      <c r="G206" s="89">
        <v>838200</v>
      </c>
      <c r="H206" s="89">
        <v>0</v>
      </c>
      <c r="I206" s="89">
        <v>0</v>
      </c>
    </row>
    <row r="207" spans="1:9" ht="46.8" hidden="1">
      <c r="A207" s="199">
        <f t="shared" si="5"/>
        <v>196</v>
      </c>
      <c r="B207" s="293" t="s">
        <v>441</v>
      </c>
      <c r="C207" s="294" t="s">
        <v>140</v>
      </c>
      <c r="D207" s="294" t="s">
        <v>371</v>
      </c>
      <c r="E207" s="294" t="s">
        <v>567</v>
      </c>
      <c r="F207" s="294" t="s">
        <v>201</v>
      </c>
      <c r="G207" s="295">
        <v>838200</v>
      </c>
      <c r="H207" s="295">
        <v>0</v>
      </c>
      <c r="I207" s="295">
        <v>0</v>
      </c>
    </row>
    <row r="208" spans="1:9" ht="202.8">
      <c r="A208" s="199">
        <f>A207+1</f>
        <v>197</v>
      </c>
      <c r="B208" s="296" t="s">
        <v>781</v>
      </c>
      <c r="C208" s="87" t="s">
        <v>140</v>
      </c>
      <c r="D208" s="87" t="s">
        <v>371</v>
      </c>
      <c r="E208" s="87" t="s">
        <v>1023</v>
      </c>
      <c r="F208" s="87"/>
      <c r="G208" s="89">
        <v>21574.98</v>
      </c>
      <c r="H208" s="89">
        <v>0</v>
      </c>
      <c r="I208" s="89">
        <v>0</v>
      </c>
    </row>
    <row r="209" spans="1:9" ht="93.6" hidden="1">
      <c r="A209" s="199">
        <f t="shared" si="5"/>
        <v>198</v>
      </c>
      <c r="B209" s="88" t="s">
        <v>437</v>
      </c>
      <c r="C209" s="87" t="s">
        <v>140</v>
      </c>
      <c r="D209" s="87" t="s">
        <v>371</v>
      </c>
      <c r="E209" s="87" t="s">
        <v>1023</v>
      </c>
      <c r="F209" s="87" t="s">
        <v>200</v>
      </c>
      <c r="G209" s="89">
        <v>21574.98</v>
      </c>
      <c r="H209" s="89">
        <v>0</v>
      </c>
      <c r="I209" s="89">
        <v>0</v>
      </c>
    </row>
    <row r="210" spans="1:9" ht="31.2" hidden="1">
      <c r="A210" s="199">
        <f t="shared" si="5"/>
        <v>199</v>
      </c>
      <c r="B210" s="293" t="s">
        <v>565</v>
      </c>
      <c r="C210" s="294" t="s">
        <v>140</v>
      </c>
      <c r="D210" s="294" t="s">
        <v>371</v>
      </c>
      <c r="E210" s="294" t="s">
        <v>1023</v>
      </c>
      <c r="F210" s="294" t="s">
        <v>183</v>
      </c>
      <c r="G210" s="295">
        <v>21574.98</v>
      </c>
      <c r="H210" s="295">
        <v>0</v>
      </c>
      <c r="I210" s="295">
        <v>0</v>
      </c>
    </row>
    <row r="211" spans="1:9" ht="46.8">
      <c r="A211" s="199">
        <f t="shared" si="5"/>
        <v>200</v>
      </c>
      <c r="B211" s="88" t="s">
        <v>511</v>
      </c>
      <c r="C211" s="87" t="s">
        <v>140</v>
      </c>
      <c r="D211" s="87" t="s">
        <v>371</v>
      </c>
      <c r="E211" s="87" t="s">
        <v>512</v>
      </c>
      <c r="F211" s="87"/>
      <c r="G211" s="89">
        <v>34900</v>
      </c>
      <c r="H211" s="89">
        <v>0</v>
      </c>
      <c r="I211" s="89">
        <v>0</v>
      </c>
    </row>
    <row r="212" spans="1:9" ht="31.2">
      <c r="A212" s="199">
        <f t="shared" si="5"/>
        <v>201</v>
      </c>
      <c r="B212" s="88" t="s">
        <v>568</v>
      </c>
      <c r="C212" s="87" t="s">
        <v>140</v>
      </c>
      <c r="D212" s="87" t="s">
        <v>371</v>
      </c>
      <c r="E212" s="87" t="s">
        <v>569</v>
      </c>
      <c r="F212" s="87"/>
      <c r="G212" s="89">
        <v>34900</v>
      </c>
      <c r="H212" s="89">
        <v>0</v>
      </c>
      <c r="I212" s="89">
        <v>0</v>
      </c>
    </row>
    <row r="213" spans="1:9" ht="249.6">
      <c r="A213" s="199">
        <f t="shared" si="5"/>
        <v>202</v>
      </c>
      <c r="B213" s="296" t="s">
        <v>570</v>
      </c>
      <c r="C213" s="87" t="s">
        <v>140</v>
      </c>
      <c r="D213" s="87" t="s">
        <v>371</v>
      </c>
      <c r="E213" s="87" t="s">
        <v>571</v>
      </c>
      <c r="F213" s="87"/>
      <c r="G213" s="89">
        <v>34900</v>
      </c>
      <c r="H213" s="89">
        <v>0</v>
      </c>
      <c r="I213" s="89">
        <v>0</v>
      </c>
    </row>
    <row r="214" spans="1:9" ht="46.8" hidden="1">
      <c r="A214" s="199">
        <f t="shared" si="5"/>
        <v>203</v>
      </c>
      <c r="B214" s="88" t="s">
        <v>439</v>
      </c>
      <c r="C214" s="87" t="s">
        <v>140</v>
      </c>
      <c r="D214" s="87" t="s">
        <v>371</v>
      </c>
      <c r="E214" s="87" t="s">
        <v>571</v>
      </c>
      <c r="F214" s="87" t="s">
        <v>440</v>
      </c>
      <c r="G214" s="89">
        <v>34900</v>
      </c>
      <c r="H214" s="89">
        <v>0</v>
      </c>
      <c r="I214" s="89">
        <v>0</v>
      </c>
    </row>
    <row r="215" spans="1:9" ht="46.8" hidden="1">
      <c r="A215" s="199">
        <f t="shared" si="5"/>
        <v>204</v>
      </c>
      <c r="B215" s="293" t="s">
        <v>441</v>
      </c>
      <c r="C215" s="294" t="s">
        <v>140</v>
      </c>
      <c r="D215" s="294" t="s">
        <v>371</v>
      </c>
      <c r="E215" s="294" t="s">
        <v>571</v>
      </c>
      <c r="F215" s="294" t="s">
        <v>201</v>
      </c>
      <c r="G215" s="295">
        <v>34900</v>
      </c>
      <c r="H215" s="295">
        <v>0</v>
      </c>
      <c r="I215" s="295">
        <v>0</v>
      </c>
    </row>
    <row r="216" spans="1:9" ht="15.6">
      <c r="A216" s="199">
        <f t="shared" si="5"/>
        <v>205</v>
      </c>
      <c r="B216" s="88" t="s">
        <v>372</v>
      </c>
      <c r="C216" s="87" t="s">
        <v>140</v>
      </c>
      <c r="D216" s="87" t="s">
        <v>373</v>
      </c>
      <c r="E216" s="87"/>
      <c r="F216" s="87"/>
      <c r="G216" s="89">
        <v>100000</v>
      </c>
      <c r="H216" s="89">
        <v>50000</v>
      </c>
      <c r="I216" s="89">
        <v>50000</v>
      </c>
    </row>
    <row r="217" spans="1:9" ht="31.2">
      <c r="A217" s="199">
        <f t="shared" si="5"/>
        <v>206</v>
      </c>
      <c r="B217" s="88" t="s">
        <v>374</v>
      </c>
      <c r="C217" s="87" t="s">
        <v>140</v>
      </c>
      <c r="D217" s="87" t="s">
        <v>375</v>
      </c>
      <c r="E217" s="87"/>
      <c r="F217" s="87"/>
      <c r="G217" s="89">
        <v>100000</v>
      </c>
      <c r="H217" s="89">
        <v>50000</v>
      </c>
      <c r="I217" s="89">
        <v>50000</v>
      </c>
    </row>
    <row r="218" spans="1:9" ht="31.2">
      <c r="A218" s="199">
        <f t="shared" si="5"/>
        <v>207</v>
      </c>
      <c r="B218" s="88" t="s">
        <v>572</v>
      </c>
      <c r="C218" s="87" t="s">
        <v>140</v>
      </c>
      <c r="D218" s="87" t="s">
        <v>375</v>
      </c>
      <c r="E218" s="87" t="s">
        <v>573</v>
      </c>
      <c r="F218" s="87"/>
      <c r="G218" s="89">
        <v>100000</v>
      </c>
      <c r="H218" s="89">
        <v>50000</v>
      </c>
      <c r="I218" s="89">
        <v>50000</v>
      </c>
    </row>
    <row r="219" spans="1:9" ht="31.2">
      <c r="A219" s="199">
        <f t="shared" si="5"/>
        <v>208</v>
      </c>
      <c r="B219" s="88" t="s">
        <v>574</v>
      </c>
      <c r="C219" s="87" t="s">
        <v>140</v>
      </c>
      <c r="D219" s="87" t="s">
        <v>375</v>
      </c>
      <c r="E219" s="87" t="s">
        <v>575</v>
      </c>
      <c r="F219" s="87"/>
      <c r="G219" s="89">
        <v>100000</v>
      </c>
      <c r="H219" s="89">
        <v>50000</v>
      </c>
      <c r="I219" s="89">
        <v>50000</v>
      </c>
    </row>
    <row r="220" spans="1:9" ht="78">
      <c r="A220" s="199">
        <f t="shared" si="5"/>
        <v>209</v>
      </c>
      <c r="B220" s="88" t="s">
        <v>576</v>
      </c>
      <c r="C220" s="87" t="s">
        <v>140</v>
      </c>
      <c r="D220" s="87" t="s">
        <v>375</v>
      </c>
      <c r="E220" s="87" t="s">
        <v>577</v>
      </c>
      <c r="F220" s="87"/>
      <c r="G220" s="89">
        <v>100000</v>
      </c>
      <c r="H220" s="89">
        <v>50000</v>
      </c>
      <c r="I220" s="89">
        <v>50000</v>
      </c>
    </row>
    <row r="221" spans="1:9" ht="46.8" hidden="1">
      <c r="A221" s="199">
        <f t="shared" si="5"/>
        <v>210</v>
      </c>
      <c r="B221" s="88" t="s">
        <v>439</v>
      </c>
      <c r="C221" s="87" t="s">
        <v>140</v>
      </c>
      <c r="D221" s="87" t="s">
        <v>375</v>
      </c>
      <c r="E221" s="87" t="s">
        <v>577</v>
      </c>
      <c r="F221" s="87" t="s">
        <v>440</v>
      </c>
      <c r="G221" s="89">
        <v>100000</v>
      </c>
      <c r="H221" s="89">
        <v>50000</v>
      </c>
      <c r="I221" s="89">
        <v>50000</v>
      </c>
    </row>
    <row r="222" spans="1:9" ht="46.8" hidden="1">
      <c r="A222" s="199">
        <f t="shared" si="5"/>
        <v>211</v>
      </c>
      <c r="B222" s="293" t="s">
        <v>441</v>
      </c>
      <c r="C222" s="294" t="s">
        <v>140</v>
      </c>
      <c r="D222" s="294" t="s">
        <v>375</v>
      </c>
      <c r="E222" s="294" t="s">
        <v>577</v>
      </c>
      <c r="F222" s="294" t="s">
        <v>201</v>
      </c>
      <c r="G222" s="295">
        <v>100000</v>
      </c>
      <c r="H222" s="295">
        <v>50000</v>
      </c>
      <c r="I222" s="295">
        <v>50000</v>
      </c>
    </row>
    <row r="223" spans="1:9" ht="15.6">
      <c r="A223" s="199">
        <f t="shared" si="5"/>
        <v>212</v>
      </c>
      <c r="B223" s="88" t="s">
        <v>376</v>
      </c>
      <c r="C223" s="87" t="s">
        <v>140</v>
      </c>
      <c r="D223" s="87" t="s">
        <v>377</v>
      </c>
      <c r="E223" s="87"/>
      <c r="F223" s="87"/>
      <c r="G223" s="89">
        <v>675512.12</v>
      </c>
      <c r="H223" s="89">
        <v>303712.12</v>
      </c>
      <c r="I223" s="89">
        <v>303712.12</v>
      </c>
    </row>
    <row r="224" spans="1:9" ht="15.6">
      <c r="A224" s="199">
        <f t="shared" si="5"/>
        <v>213</v>
      </c>
      <c r="B224" s="88" t="s">
        <v>386</v>
      </c>
      <c r="C224" s="87" t="s">
        <v>140</v>
      </c>
      <c r="D224" s="87" t="s">
        <v>387</v>
      </c>
      <c r="E224" s="87"/>
      <c r="F224" s="87"/>
      <c r="G224" s="89">
        <v>675512.12</v>
      </c>
      <c r="H224" s="89">
        <v>303712.12</v>
      </c>
      <c r="I224" s="89">
        <v>303712.12</v>
      </c>
    </row>
    <row r="225" spans="1:9" ht="31.2">
      <c r="A225" s="199">
        <f t="shared" si="5"/>
        <v>214</v>
      </c>
      <c r="B225" s="88" t="s">
        <v>502</v>
      </c>
      <c r="C225" s="87" t="s">
        <v>140</v>
      </c>
      <c r="D225" s="87" t="s">
        <v>387</v>
      </c>
      <c r="E225" s="87" t="s">
        <v>503</v>
      </c>
      <c r="F225" s="87"/>
      <c r="G225" s="89">
        <v>675512.12</v>
      </c>
      <c r="H225" s="89">
        <v>303712.12</v>
      </c>
      <c r="I225" s="89">
        <v>303712.12</v>
      </c>
    </row>
    <row r="226" spans="1:9" ht="46.8">
      <c r="A226" s="199">
        <f t="shared" si="5"/>
        <v>215</v>
      </c>
      <c r="B226" s="88" t="s">
        <v>578</v>
      </c>
      <c r="C226" s="87" t="s">
        <v>140</v>
      </c>
      <c r="D226" s="87" t="s">
        <v>387</v>
      </c>
      <c r="E226" s="87" t="s">
        <v>579</v>
      </c>
      <c r="F226" s="87"/>
      <c r="G226" s="89">
        <v>675512.12</v>
      </c>
      <c r="H226" s="89">
        <v>303712.12</v>
      </c>
      <c r="I226" s="89">
        <v>303712.12</v>
      </c>
    </row>
    <row r="227" spans="1:9" ht="109.2">
      <c r="A227" s="199">
        <f t="shared" si="5"/>
        <v>216</v>
      </c>
      <c r="B227" s="88" t="s">
        <v>580</v>
      </c>
      <c r="C227" s="87" t="s">
        <v>140</v>
      </c>
      <c r="D227" s="87" t="s">
        <v>387</v>
      </c>
      <c r="E227" s="87" t="s">
        <v>581</v>
      </c>
      <c r="F227" s="87"/>
      <c r="G227" s="89">
        <v>675512.12</v>
      </c>
      <c r="H227" s="89">
        <v>303712.12</v>
      </c>
      <c r="I227" s="89">
        <v>303712.12</v>
      </c>
    </row>
    <row r="228" spans="1:9" ht="93.6" hidden="1">
      <c r="A228" s="199">
        <f t="shared" si="5"/>
        <v>217</v>
      </c>
      <c r="B228" s="88" t="s">
        <v>437</v>
      </c>
      <c r="C228" s="87" t="s">
        <v>140</v>
      </c>
      <c r="D228" s="87" t="s">
        <v>387</v>
      </c>
      <c r="E228" s="87" t="s">
        <v>581</v>
      </c>
      <c r="F228" s="87" t="s">
        <v>200</v>
      </c>
      <c r="G228" s="89">
        <v>303712.12</v>
      </c>
      <c r="H228" s="89">
        <v>303712.12</v>
      </c>
      <c r="I228" s="89">
        <v>303712.12</v>
      </c>
    </row>
    <row r="229" spans="1:9" ht="31.2" hidden="1">
      <c r="A229" s="199">
        <f t="shared" si="5"/>
        <v>218</v>
      </c>
      <c r="B229" s="293" t="s">
        <v>565</v>
      </c>
      <c r="C229" s="294" t="s">
        <v>140</v>
      </c>
      <c r="D229" s="294" t="s">
        <v>387</v>
      </c>
      <c r="E229" s="294" t="s">
        <v>581</v>
      </c>
      <c r="F229" s="294" t="s">
        <v>183</v>
      </c>
      <c r="G229" s="295">
        <v>303712.12</v>
      </c>
      <c r="H229" s="295">
        <v>303712.12</v>
      </c>
      <c r="I229" s="295">
        <v>303712.12</v>
      </c>
    </row>
    <row r="230" spans="1:9" ht="46.8" hidden="1">
      <c r="A230" s="199">
        <f t="shared" si="5"/>
        <v>219</v>
      </c>
      <c r="B230" s="88" t="s">
        <v>439</v>
      </c>
      <c r="C230" s="87" t="s">
        <v>140</v>
      </c>
      <c r="D230" s="87" t="s">
        <v>387</v>
      </c>
      <c r="E230" s="87" t="s">
        <v>581</v>
      </c>
      <c r="F230" s="87" t="s">
        <v>440</v>
      </c>
      <c r="G230" s="89">
        <v>371800</v>
      </c>
      <c r="H230" s="89">
        <v>0</v>
      </c>
      <c r="I230" s="89">
        <v>0</v>
      </c>
    </row>
    <row r="231" spans="1:9" ht="46.8" hidden="1">
      <c r="A231" s="199">
        <f t="shared" si="5"/>
        <v>220</v>
      </c>
      <c r="B231" s="293" t="s">
        <v>441</v>
      </c>
      <c r="C231" s="294" t="s">
        <v>140</v>
      </c>
      <c r="D231" s="294" t="s">
        <v>387</v>
      </c>
      <c r="E231" s="294" t="s">
        <v>581</v>
      </c>
      <c r="F231" s="294" t="s">
        <v>201</v>
      </c>
      <c r="G231" s="295">
        <v>371800</v>
      </c>
      <c r="H231" s="295">
        <v>0</v>
      </c>
      <c r="I231" s="295">
        <v>0</v>
      </c>
    </row>
    <row r="232" spans="1:9" ht="15.6">
      <c r="A232" s="199">
        <f t="shared" si="5"/>
        <v>221</v>
      </c>
      <c r="B232" s="88" t="s">
        <v>388</v>
      </c>
      <c r="C232" s="87" t="s">
        <v>140</v>
      </c>
      <c r="D232" s="87" t="s">
        <v>389</v>
      </c>
      <c r="E232" s="87"/>
      <c r="F232" s="87"/>
      <c r="G232" s="89">
        <v>17012294.98</v>
      </c>
      <c r="H232" s="89">
        <v>16378819.9</v>
      </c>
      <c r="I232" s="89">
        <v>16378819.9</v>
      </c>
    </row>
    <row r="233" spans="1:9" ht="31.2">
      <c r="A233" s="199">
        <f t="shared" si="5"/>
        <v>222</v>
      </c>
      <c r="B233" s="88" t="s">
        <v>392</v>
      </c>
      <c r="C233" s="87" t="s">
        <v>140</v>
      </c>
      <c r="D233" s="87" t="s">
        <v>393</v>
      </c>
      <c r="E233" s="87"/>
      <c r="F233" s="87"/>
      <c r="G233" s="89">
        <v>17012294.98</v>
      </c>
      <c r="H233" s="89">
        <v>16378819.9</v>
      </c>
      <c r="I233" s="89">
        <v>16378819.9</v>
      </c>
    </row>
    <row r="234" spans="1:9" ht="31.2">
      <c r="A234" s="199">
        <f t="shared" si="5"/>
        <v>223</v>
      </c>
      <c r="B234" s="88" t="s">
        <v>582</v>
      </c>
      <c r="C234" s="87" t="s">
        <v>140</v>
      </c>
      <c r="D234" s="87" t="s">
        <v>393</v>
      </c>
      <c r="E234" s="87" t="s">
        <v>583</v>
      </c>
      <c r="F234" s="87"/>
      <c r="G234" s="89">
        <v>17012294.98</v>
      </c>
      <c r="H234" s="89">
        <v>16378819.9</v>
      </c>
      <c r="I234" s="89">
        <v>16378819.9</v>
      </c>
    </row>
    <row r="235" spans="1:9" ht="46.8">
      <c r="A235" s="199">
        <f t="shared" si="5"/>
        <v>224</v>
      </c>
      <c r="B235" s="88" t="s">
        <v>584</v>
      </c>
      <c r="C235" s="87" t="s">
        <v>140</v>
      </c>
      <c r="D235" s="87" t="s">
        <v>393</v>
      </c>
      <c r="E235" s="87" t="s">
        <v>585</v>
      </c>
      <c r="F235" s="87"/>
      <c r="G235" s="89">
        <v>17012294.98</v>
      </c>
      <c r="H235" s="89">
        <v>16378819.9</v>
      </c>
      <c r="I235" s="89">
        <v>16378819.9</v>
      </c>
    </row>
    <row r="236" spans="1:9" ht="109.2">
      <c r="A236" s="199">
        <f t="shared" si="5"/>
        <v>225</v>
      </c>
      <c r="B236" s="88" t="s">
        <v>586</v>
      </c>
      <c r="C236" s="87" t="s">
        <v>140</v>
      </c>
      <c r="D236" s="87" t="s">
        <v>393</v>
      </c>
      <c r="E236" s="87" t="s">
        <v>587</v>
      </c>
      <c r="F236" s="87"/>
      <c r="G236" s="89">
        <v>8764939.0099999998</v>
      </c>
      <c r="H236" s="89">
        <v>8764939.0099999998</v>
      </c>
      <c r="I236" s="89">
        <v>8764939.0099999998</v>
      </c>
    </row>
    <row r="237" spans="1:9" ht="93.6" hidden="1">
      <c r="A237" s="199">
        <f t="shared" si="5"/>
        <v>226</v>
      </c>
      <c r="B237" s="88" t="s">
        <v>437</v>
      </c>
      <c r="C237" s="87" t="s">
        <v>140</v>
      </c>
      <c r="D237" s="87" t="s">
        <v>393</v>
      </c>
      <c r="E237" s="87" t="s">
        <v>587</v>
      </c>
      <c r="F237" s="87" t="s">
        <v>200</v>
      </c>
      <c r="G237" s="89">
        <v>8764939.0099999998</v>
      </c>
      <c r="H237" s="89">
        <v>8764939.0099999998</v>
      </c>
      <c r="I237" s="89">
        <v>8764939.0099999998</v>
      </c>
    </row>
    <row r="238" spans="1:9" ht="31.2" hidden="1">
      <c r="A238" s="199">
        <f t="shared" si="5"/>
        <v>227</v>
      </c>
      <c r="B238" s="293" t="s">
        <v>565</v>
      </c>
      <c r="C238" s="294" t="s">
        <v>140</v>
      </c>
      <c r="D238" s="294" t="s">
        <v>393</v>
      </c>
      <c r="E238" s="294" t="s">
        <v>587</v>
      </c>
      <c r="F238" s="294" t="s">
        <v>183</v>
      </c>
      <c r="G238" s="295">
        <v>8764939.0099999998</v>
      </c>
      <c r="H238" s="295">
        <v>8764939.0099999998</v>
      </c>
      <c r="I238" s="295">
        <v>8764939.0099999998</v>
      </c>
    </row>
    <row r="239" spans="1:9" ht="93.6">
      <c r="A239" s="199">
        <f>A238+1</f>
        <v>228</v>
      </c>
      <c r="B239" s="88" t="s">
        <v>588</v>
      </c>
      <c r="C239" s="87" t="s">
        <v>140</v>
      </c>
      <c r="D239" s="87" t="s">
        <v>393</v>
      </c>
      <c r="E239" s="87" t="s">
        <v>589</v>
      </c>
      <c r="F239" s="87"/>
      <c r="G239" s="89">
        <v>7613880.8899999997</v>
      </c>
      <c r="H239" s="89">
        <v>7613880.8899999997</v>
      </c>
      <c r="I239" s="89">
        <v>7613880.8899999997</v>
      </c>
    </row>
    <row r="240" spans="1:9" ht="93.6" hidden="1">
      <c r="A240" s="199">
        <f t="shared" si="5"/>
        <v>229</v>
      </c>
      <c r="B240" s="88" t="s">
        <v>437</v>
      </c>
      <c r="C240" s="87" t="s">
        <v>140</v>
      </c>
      <c r="D240" s="87" t="s">
        <v>393</v>
      </c>
      <c r="E240" s="87" t="s">
        <v>589</v>
      </c>
      <c r="F240" s="87" t="s">
        <v>200</v>
      </c>
      <c r="G240" s="89">
        <v>7613880.8899999997</v>
      </c>
      <c r="H240" s="89">
        <v>7613880.8899999997</v>
      </c>
      <c r="I240" s="89">
        <v>7613880.8899999997</v>
      </c>
    </row>
    <row r="241" spans="1:9" ht="31.2" hidden="1">
      <c r="A241" s="199">
        <f t="shared" si="5"/>
        <v>230</v>
      </c>
      <c r="B241" s="293" t="s">
        <v>565</v>
      </c>
      <c r="C241" s="294" t="s">
        <v>140</v>
      </c>
      <c r="D241" s="294" t="s">
        <v>393</v>
      </c>
      <c r="E241" s="294" t="s">
        <v>589</v>
      </c>
      <c r="F241" s="294" t="s">
        <v>183</v>
      </c>
      <c r="G241" s="295">
        <v>7613880.8899999997</v>
      </c>
      <c r="H241" s="295">
        <v>7613880.8899999997</v>
      </c>
      <c r="I241" s="295">
        <v>7613880.8899999997</v>
      </c>
    </row>
    <row r="242" spans="1:9" ht="171.6">
      <c r="A242" s="199">
        <f>A241+1</f>
        <v>231</v>
      </c>
      <c r="B242" s="296" t="s">
        <v>782</v>
      </c>
      <c r="C242" s="87" t="s">
        <v>140</v>
      </c>
      <c r="D242" s="87" t="s">
        <v>393</v>
      </c>
      <c r="E242" s="87" t="s">
        <v>1024</v>
      </c>
      <c r="F242" s="87"/>
      <c r="G242" s="89">
        <v>215142.48</v>
      </c>
      <c r="H242" s="89">
        <v>0</v>
      </c>
      <c r="I242" s="89">
        <v>0</v>
      </c>
    </row>
    <row r="243" spans="1:9" ht="93.6" hidden="1">
      <c r="A243" s="199">
        <f t="shared" si="5"/>
        <v>232</v>
      </c>
      <c r="B243" s="88" t="s">
        <v>437</v>
      </c>
      <c r="C243" s="87" t="s">
        <v>140</v>
      </c>
      <c r="D243" s="87" t="s">
        <v>393</v>
      </c>
      <c r="E243" s="87" t="s">
        <v>1024</v>
      </c>
      <c r="F243" s="87" t="s">
        <v>200</v>
      </c>
      <c r="G243" s="89">
        <v>215142.48</v>
      </c>
      <c r="H243" s="89">
        <v>0</v>
      </c>
      <c r="I243" s="89">
        <v>0</v>
      </c>
    </row>
    <row r="244" spans="1:9" ht="31.2" hidden="1">
      <c r="A244" s="199">
        <f t="shared" si="5"/>
        <v>233</v>
      </c>
      <c r="B244" s="293" t="s">
        <v>565</v>
      </c>
      <c r="C244" s="294" t="s">
        <v>140</v>
      </c>
      <c r="D244" s="294" t="s">
        <v>393</v>
      </c>
      <c r="E244" s="294" t="s">
        <v>1024</v>
      </c>
      <c r="F244" s="294" t="s">
        <v>183</v>
      </c>
      <c r="G244" s="295">
        <v>215142.48</v>
      </c>
      <c r="H244" s="295">
        <v>0</v>
      </c>
      <c r="I244" s="295">
        <v>0</v>
      </c>
    </row>
    <row r="245" spans="1:9" ht="171.6">
      <c r="A245" s="199">
        <f>A244+1</f>
        <v>234</v>
      </c>
      <c r="B245" s="296" t="s">
        <v>782</v>
      </c>
      <c r="C245" s="87" t="s">
        <v>140</v>
      </c>
      <c r="D245" s="87" t="s">
        <v>393</v>
      </c>
      <c r="E245" s="87" t="s">
        <v>1025</v>
      </c>
      <c r="F245" s="87"/>
      <c r="G245" s="89">
        <v>418332.6</v>
      </c>
      <c r="H245" s="89">
        <v>0</v>
      </c>
      <c r="I245" s="89">
        <v>0</v>
      </c>
    </row>
    <row r="246" spans="1:9" ht="93.6" hidden="1">
      <c r="A246" s="199">
        <f t="shared" si="5"/>
        <v>235</v>
      </c>
      <c r="B246" s="88" t="s">
        <v>437</v>
      </c>
      <c r="C246" s="87" t="s">
        <v>140</v>
      </c>
      <c r="D246" s="87" t="s">
        <v>393</v>
      </c>
      <c r="E246" s="87" t="s">
        <v>1025</v>
      </c>
      <c r="F246" s="87" t="s">
        <v>200</v>
      </c>
      <c r="G246" s="89">
        <v>418332.6</v>
      </c>
      <c r="H246" s="89">
        <v>0</v>
      </c>
      <c r="I246" s="89">
        <v>0</v>
      </c>
    </row>
    <row r="247" spans="1:9" ht="31.2" hidden="1">
      <c r="A247" s="199">
        <f t="shared" si="5"/>
        <v>236</v>
      </c>
      <c r="B247" s="293" t="s">
        <v>565</v>
      </c>
      <c r="C247" s="294" t="s">
        <v>140</v>
      </c>
      <c r="D247" s="294" t="s">
        <v>393</v>
      </c>
      <c r="E247" s="294" t="s">
        <v>1025</v>
      </c>
      <c r="F247" s="294" t="s">
        <v>183</v>
      </c>
      <c r="G247" s="295">
        <v>418332.6</v>
      </c>
      <c r="H247" s="295">
        <v>0</v>
      </c>
      <c r="I247" s="295">
        <v>0</v>
      </c>
    </row>
    <row r="248" spans="1:9" ht="31.2">
      <c r="A248" s="199">
        <f t="shared" si="5"/>
        <v>237</v>
      </c>
      <c r="B248" s="88" t="s">
        <v>590</v>
      </c>
      <c r="C248" s="87" t="s">
        <v>146</v>
      </c>
      <c r="D248" s="87"/>
      <c r="E248" s="87"/>
      <c r="F248" s="87"/>
      <c r="G248" s="89">
        <v>381283665.74000001</v>
      </c>
      <c r="H248" s="89">
        <v>360370772.68000001</v>
      </c>
      <c r="I248" s="89">
        <v>356335031.81999999</v>
      </c>
    </row>
    <row r="249" spans="1:9" ht="15.6">
      <c r="A249" s="199">
        <f t="shared" si="5"/>
        <v>238</v>
      </c>
      <c r="B249" s="88" t="s">
        <v>376</v>
      </c>
      <c r="C249" s="87" t="s">
        <v>146</v>
      </c>
      <c r="D249" s="87" t="s">
        <v>377</v>
      </c>
      <c r="E249" s="87"/>
      <c r="F249" s="87"/>
      <c r="G249" s="89">
        <v>363788965.74000001</v>
      </c>
      <c r="H249" s="89">
        <v>342876072.68000001</v>
      </c>
      <c r="I249" s="89">
        <v>338840331.81999999</v>
      </c>
    </row>
    <row r="250" spans="1:9" ht="15.6">
      <c r="A250" s="199">
        <f t="shared" si="5"/>
        <v>239</v>
      </c>
      <c r="B250" s="88" t="s">
        <v>378</v>
      </c>
      <c r="C250" s="87" t="s">
        <v>146</v>
      </c>
      <c r="D250" s="87" t="s">
        <v>379</v>
      </c>
      <c r="E250" s="87"/>
      <c r="F250" s="87"/>
      <c r="G250" s="89">
        <v>84903521.540000007</v>
      </c>
      <c r="H250" s="89">
        <v>78313500</v>
      </c>
      <c r="I250" s="89">
        <v>77814500</v>
      </c>
    </row>
    <row r="251" spans="1:9" ht="31.2">
      <c r="A251" s="199">
        <f t="shared" si="5"/>
        <v>240</v>
      </c>
      <c r="B251" s="88" t="s">
        <v>502</v>
      </c>
      <c r="C251" s="87" t="s">
        <v>146</v>
      </c>
      <c r="D251" s="87" t="s">
        <v>379</v>
      </c>
      <c r="E251" s="87" t="s">
        <v>503</v>
      </c>
      <c r="F251" s="87"/>
      <c r="G251" s="89">
        <v>84903521.540000007</v>
      </c>
      <c r="H251" s="89">
        <v>78313500</v>
      </c>
      <c r="I251" s="89">
        <v>77814500</v>
      </c>
    </row>
    <row r="252" spans="1:9" ht="31.2">
      <c r="A252" s="199">
        <f t="shared" si="5"/>
        <v>241</v>
      </c>
      <c r="B252" s="88" t="s">
        <v>591</v>
      </c>
      <c r="C252" s="87" t="s">
        <v>146</v>
      </c>
      <c r="D252" s="87" t="s">
        <v>379</v>
      </c>
      <c r="E252" s="87" t="s">
        <v>592</v>
      </c>
      <c r="F252" s="87"/>
      <c r="G252" s="89">
        <v>84603521.540000007</v>
      </c>
      <c r="H252" s="89">
        <v>78313500</v>
      </c>
      <c r="I252" s="89">
        <v>77814500</v>
      </c>
    </row>
    <row r="253" spans="1:9" ht="109.2">
      <c r="A253" s="199">
        <f t="shared" si="5"/>
        <v>242</v>
      </c>
      <c r="B253" s="88" t="s">
        <v>593</v>
      </c>
      <c r="C253" s="87" t="s">
        <v>146</v>
      </c>
      <c r="D253" s="87" t="s">
        <v>379</v>
      </c>
      <c r="E253" s="87" t="s">
        <v>594</v>
      </c>
      <c r="F253" s="87"/>
      <c r="G253" s="89">
        <v>30235557.780000001</v>
      </c>
      <c r="H253" s="89">
        <v>25000000</v>
      </c>
      <c r="I253" s="89">
        <v>24501000</v>
      </c>
    </row>
    <row r="254" spans="1:9" ht="46.8" hidden="1">
      <c r="A254" s="199">
        <f t="shared" si="5"/>
        <v>243</v>
      </c>
      <c r="B254" s="88" t="s">
        <v>529</v>
      </c>
      <c r="C254" s="87" t="s">
        <v>146</v>
      </c>
      <c r="D254" s="87" t="s">
        <v>379</v>
      </c>
      <c r="E254" s="87" t="s">
        <v>594</v>
      </c>
      <c r="F254" s="87" t="s">
        <v>530</v>
      </c>
      <c r="G254" s="89">
        <v>30235557.780000001</v>
      </c>
      <c r="H254" s="89">
        <v>25000000</v>
      </c>
      <c r="I254" s="89">
        <v>24501000</v>
      </c>
    </row>
    <row r="255" spans="1:9" ht="15.6" hidden="1">
      <c r="A255" s="199">
        <f t="shared" si="5"/>
        <v>244</v>
      </c>
      <c r="B255" s="293" t="s">
        <v>531</v>
      </c>
      <c r="C255" s="294" t="s">
        <v>146</v>
      </c>
      <c r="D255" s="294" t="s">
        <v>379</v>
      </c>
      <c r="E255" s="294" t="s">
        <v>594</v>
      </c>
      <c r="F255" s="294" t="s">
        <v>532</v>
      </c>
      <c r="G255" s="295">
        <v>30235557.780000001</v>
      </c>
      <c r="H255" s="295">
        <v>25000000</v>
      </c>
      <c r="I255" s="295">
        <v>24501000</v>
      </c>
    </row>
    <row r="256" spans="1:9" ht="171.6">
      <c r="A256" s="199">
        <f>A255+1</f>
        <v>245</v>
      </c>
      <c r="B256" s="296" t="s">
        <v>783</v>
      </c>
      <c r="C256" s="87" t="s">
        <v>146</v>
      </c>
      <c r="D256" s="87" t="s">
        <v>379</v>
      </c>
      <c r="E256" s="87" t="s">
        <v>1026</v>
      </c>
      <c r="F256" s="87"/>
      <c r="G256" s="89">
        <v>1054463.76</v>
      </c>
      <c r="H256" s="89">
        <v>0</v>
      </c>
      <c r="I256" s="89">
        <v>0</v>
      </c>
    </row>
    <row r="257" spans="1:9" ht="46.8" hidden="1">
      <c r="A257" s="199">
        <f t="shared" si="5"/>
        <v>246</v>
      </c>
      <c r="B257" s="88" t="s">
        <v>529</v>
      </c>
      <c r="C257" s="87" t="s">
        <v>146</v>
      </c>
      <c r="D257" s="87" t="s">
        <v>379</v>
      </c>
      <c r="E257" s="87" t="s">
        <v>1026</v>
      </c>
      <c r="F257" s="87" t="s">
        <v>530</v>
      </c>
      <c r="G257" s="89">
        <v>1054463.76</v>
      </c>
      <c r="H257" s="89">
        <v>0</v>
      </c>
      <c r="I257" s="89">
        <v>0</v>
      </c>
    </row>
    <row r="258" spans="1:9" ht="15.6" hidden="1">
      <c r="A258" s="199">
        <f t="shared" si="5"/>
        <v>247</v>
      </c>
      <c r="B258" s="293" t="s">
        <v>531</v>
      </c>
      <c r="C258" s="294" t="s">
        <v>146</v>
      </c>
      <c r="D258" s="294" t="s">
        <v>379</v>
      </c>
      <c r="E258" s="294" t="s">
        <v>1026</v>
      </c>
      <c r="F258" s="294" t="s">
        <v>532</v>
      </c>
      <c r="G258" s="295">
        <v>1054463.76</v>
      </c>
      <c r="H258" s="295">
        <v>0</v>
      </c>
      <c r="I258" s="295">
        <v>0</v>
      </c>
    </row>
    <row r="259" spans="1:9" ht="374.4">
      <c r="A259" s="199">
        <f>A258+1</f>
        <v>248</v>
      </c>
      <c r="B259" s="296" t="s">
        <v>595</v>
      </c>
      <c r="C259" s="87" t="s">
        <v>146</v>
      </c>
      <c r="D259" s="87" t="s">
        <v>379</v>
      </c>
      <c r="E259" s="87" t="s">
        <v>596</v>
      </c>
      <c r="F259" s="87"/>
      <c r="G259" s="89">
        <v>18564600</v>
      </c>
      <c r="H259" s="89">
        <v>18564600</v>
      </c>
      <c r="I259" s="89">
        <v>18564600</v>
      </c>
    </row>
    <row r="260" spans="1:9" ht="46.8" hidden="1">
      <c r="A260" s="199">
        <f t="shared" si="5"/>
        <v>249</v>
      </c>
      <c r="B260" s="88" t="s">
        <v>529</v>
      </c>
      <c r="C260" s="87" t="s">
        <v>146</v>
      </c>
      <c r="D260" s="87" t="s">
        <v>379</v>
      </c>
      <c r="E260" s="87" t="s">
        <v>596</v>
      </c>
      <c r="F260" s="87" t="s">
        <v>530</v>
      </c>
      <c r="G260" s="89">
        <v>18564600</v>
      </c>
      <c r="H260" s="89">
        <v>18564600</v>
      </c>
      <c r="I260" s="89">
        <v>18564600</v>
      </c>
    </row>
    <row r="261" spans="1:9" ht="15.6" hidden="1">
      <c r="A261" s="199">
        <f t="shared" si="5"/>
        <v>250</v>
      </c>
      <c r="B261" s="293" t="s">
        <v>531</v>
      </c>
      <c r="C261" s="294" t="s">
        <v>146</v>
      </c>
      <c r="D261" s="294" t="s">
        <v>379</v>
      </c>
      <c r="E261" s="294" t="s">
        <v>596</v>
      </c>
      <c r="F261" s="294" t="s">
        <v>532</v>
      </c>
      <c r="G261" s="295">
        <v>18564600</v>
      </c>
      <c r="H261" s="295">
        <v>18564600</v>
      </c>
      <c r="I261" s="295">
        <v>18564600</v>
      </c>
    </row>
    <row r="262" spans="1:9" ht="390">
      <c r="A262" s="199">
        <f>A261+1</f>
        <v>251</v>
      </c>
      <c r="B262" s="296" t="s">
        <v>597</v>
      </c>
      <c r="C262" s="87" t="s">
        <v>146</v>
      </c>
      <c r="D262" s="87" t="s">
        <v>379</v>
      </c>
      <c r="E262" s="87" t="s">
        <v>598</v>
      </c>
      <c r="F262" s="87"/>
      <c r="G262" s="89">
        <v>34748900</v>
      </c>
      <c r="H262" s="89">
        <v>34748900</v>
      </c>
      <c r="I262" s="89">
        <v>34748900</v>
      </c>
    </row>
    <row r="263" spans="1:9" ht="46.8" hidden="1">
      <c r="A263" s="199">
        <f t="shared" si="5"/>
        <v>252</v>
      </c>
      <c r="B263" s="88" t="s">
        <v>529</v>
      </c>
      <c r="C263" s="87" t="s">
        <v>146</v>
      </c>
      <c r="D263" s="87" t="s">
        <v>379</v>
      </c>
      <c r="E263" s="87" t="s">
        <v>598</v>
      </c>
      <c r="F263" s="87" t="s">
        <v>530</v>
      </c>
      <c r="G263" s="89">
        <v>34748900</v>
      </c>
      <c r="H263" s="89">
        <v>34748900</v>
      </c>
      <c r="I263" s="89">
        <v>34748900</v>
      </c>
    </row>
    <row r="264" spans="1:9" ht="15.6" hidden="1">
      <c r="A264" s="199">
        <f t="shared" si="5"/>
        <v>253</v>
      </c>
      <c r="B264" s="293" t="s">
        <v>531</v>
      </c>
      <c r="C264" s="294" t="s">
        <v>146</v>
      </c>
      <c r="D264" s="294" t="s">
        <v>379</v>
      </c>
      <c r="E264" s="294" t="s">
        <v>598</v>
      </c>
      <c r="F264" s="294" t="s">
        <v>532</v>
      </c>
      <c r="G264" s="295">
        <v>34748900</v>
      </c>
      <c r="H264" s="295">
        <v>34748900</v>
      </c>
      <c r="I264" s="295">
        <v>34748900</v>
      </c>
    </row>
    <row r="265" spans="1:9" ht="46.8">
      <c r="A265" s="199">
        <f t="shared" si="5"/>
        <v>254</v>
      </c>
      <c r="B265" s="88" t="s">
        <v>599</v>
      </c>
      <c r="C265" s="87" t="s">
        <v>146</v>
      </c>
      <c r="D265" s="87" t="s">
        <v>379</v>
      </c>
      <c r="E265" s="87" t="s">
        <v>600</v>
      </c>
      <c r="F265" s="87"/>
      <c r="G265" s="89">
        <v>300000</v>
      </c>
      <c r="H265" s="89">
        <v>0</v>
      </c>
      <c r="I265" s="89">
        <v>0</v>
      </c>
    </row>
    <row r="266" spans="1:9" ht="109.2">
      <c r="A266" s="199">
        <f t="shared" si="5"/>
        <v>255</v>
      </c>
      <c r="B266" s="88" t="s">
        <v>601</v>
      </c>
      <c r="C266" s="87" t="s">
        <v>146</v>
      </c>
      <c r="D266" s="87" t="s">
        <v>379</v>
      </c>
      <c r="E266" s="87" t="s">
        <v>602</v>
      </c>
      <c r="F266" s="87"/>
      <c r="G266" s="89">
        <v>300000</v>
      </c>
      <c r="H266" s="89">
        <v>0</v>
      </c>
      <c r="I266" s="89">
        <v>0</v>
      </c>
    </row>
    <row r="267" spans="1:9" ht="46.8" hidden="1">
      <c r="A267" s="199">
        <f t="shared" si="5"/>
        <v>256</v>
      </c>
      <c r="B267" s="88" t="s">
        <v>529</v>
      </c>
      <c r="C267" s="87" t="s">
        <v>146</v>
      </c>
      <c r="D267" s="87" t="s">
        <v>379</v>
      </c>
      <c r="E267" s="87" t="s">
        <v>602</v>
      </c>
      <c r="F267" s="87" t="s">
        <v>530</v>
      </c>
      <c r="G267" s="89">
        <v>300000</v>
      </c>
      <c r="H267" s="89">
        <v>0</v>
      </c>
      <c r="I267" s="89">
        <v>0</v>
      </c>
    </row>
    <row r="268" spans="1:9" ht="15.6" hidden="1">
      <c r="A268" s="199">
        <f t="shared" si="5"/>
        <v>257</v>
      </c>
      <c r="B268" s="293" t="s">
        <v>531</v>
      </c>
      <c r="C268" s="294" t="s">
        <v>146</v>
      </c>
      <c r="D268" s="294" t="s">
        <v>379</v>
      </c>
      <c r="E268" s="294" t="s">
        <v>602</v>
      </c>
      <c r="F268" s="294" t="s">
        <v>532</v>
      </c>
      <c r="G268" s="295">
        <v>300000</v>
      </c>
      <c r="H268" s="295">
        <v>0</v>
      </c>
      <c r="I268" s="295">
        <v>0</v>
      </c>
    </row>
    <row r="269" spans="1:9" ht="15.6">
      <c r="A269" s="199">
        <f t="shared" si="5"/>
        <v>258</v>
      </c>
      <c r="B269" s="88" t="s">
        <v>380</v>
      </c>
      <c r="C269" s="87" t="s">
        <v>146</v>
      </c>
      <c r="D269" s="87" t="s">
        <v>381</v>
      </c>
      <c r="E269" s="87"/>
      <c r="F269" s="87"/>
      <c r="G269" s="89">
        <v>252418391.18000001</v>
      </c>
      <c r="H269" s="89">
        <v>240200921.25</v>
      </c>
      <c r="I269" s="89">
        <v>236866122.38999999</v>
      </c>
    </row>
    <row r="270" spans="1:9" ht="31.2">
      <c r="A270" s="199">
        <f t="shared" ref="A270:A272" si="6">A269+1</f>
        <v>259</v>
      </c>
      <c r="B270" s="88" t="s">
        <v>502</v>
      </c>
      <c r="C270" s="87" t="s">
        <v>146</v>
      </c>
      <c r="D270" s="87" t="s">
        <v>381</v>
      </c>
      <c r="E270" s="87" t="s">
        <v>503</v>
      </c>
      <c r="F270" s="87"/>
      <c r="G270" s="89">
        <v>252418391.18000001</v>
      </c>
      <c r="H270" s="89">
        <v>240200921.25</v>
      </c>
      <c r="I270" s="89">
        <v>236866122.38999999</v>
      </c>
    </row>
    <row r="271" spans="1:9" ht="31.2">
      <c r="A271" s="199">
        <f t="shared" si="6"/>
        <v>260</v>
      </c>
      <c r="B271" s="88" t="s">
        <v>591</v>
      </c>
      <c r="C271" s="87" t="s">
        <v>146</v>
      </c>
      <c r="D271" s="87" t="s">
        <v>381</v>
      </c>
      <c r="E271" s="87" t="s">
        <v>592</v>
      </c>
      <c r="F271" s="87"/>
      <c r="G271" s="89">
        <v>250303391.18000001</v>
      </c>
      <c r="H271" s="89">
        <v>238083421.25</v>
      </c>
      <c r="I271" s="89">
        <v>234446122.38999999</v>
      </c>
    </row>
    <row r="272" spans="1:9" ht="109.2">
      <c r="A272" s="199">
        <f t="shared" si="6"/>
        <v>261</v>
      </c>
      <c r="B272" s="88" t="s">
        <v>593</v>
      </c>
      <c r="C272" s="87" t="s">
        <v>146</v>
      </c>
      <c r="D272" s="87" t="s">
        <v>381</v>
      </c>
      <c r="E272" s="87" t="s">
        <v>594</v>
      </c>
      <c r="F272" s="87"/>
      <c r="G272" s="89">
        <v>87490973.469999999</v>
      </c>
      <c r="H272" s="89">
        <v>78500000</v>
      </c>
      <c r="I272" s="89">
        <v>74862701.140000001</v>
      </c>
    </row>
    <row r="273" spans="1:9" ht="46.8" hidden="1">
      <c r="A273" s="199">
        <f t="shared" ref="A273:A333" si="7">A272+1</f>
        <v>262</v>
      </c>
      <c r="B273" s="88" t="s">
        <v>529</v>
      </c>
      <c r="C273" s="87" t="s">
        <v>146</v>
      </c>
      <c r="D273" s="87" t="s">
        <v>381</v>
      </c>
      <c r="E273" s="87" t="s">
        <v>594</v>
      </c>
      <c r="F273" s="87" t="s">
        <v>530</v>
      </c>
      <c r="G273" s="89">
        <v>87490973.469999999</v>
      </c>
      <c r="H273" s="89">
        <v>78500000</v>
      </c>
      <c r="I273" s="89">
        <v>74862701.140000001</v>
      </c>
    </row>
    <row r="274" spans="1:9" ht="15.6" hidden="1">
      <c r="A274" s="199">
        <f t="shared" si="7"/>
        <v>263</v>
      </c>
      <c r="B274" s="293" t="s">
        <v>531</v>
      </c>
      <c r="C274" s="294" t="s">
        <v>146</v>
      </c>
      <c r="D274" s="294" t="s">
        <v>381</v>
      </c>
      <c r="E274" s="294" t="s">
        <v>594</v>
      </c>
      <c r="F274" s="294" t="s">
        <v>532</v>
      </c>
      <c r="G274" s="295">
        <v>87490973.469999999</v>
      </c>
      <c r="H274" s="295">
        <v>78500000</v>
      </c>
      <c r="I274" s="295">
        <v>74862701.140000001</v>
      </c>
    </row>
    <row r="275" spans="1:9" ht="171.6">
      <c r="A275" s="199">
        <f>A274+1</f>
        <v>264</v>
      </c>
      <c r="B275" s="296" t="s">
        <v>783</v>
      </c>
      <c r="C275" s="87" t="s">
        <v>146</v>
      </c>
      <c r="D275" s="87" t="s">
        <v>381</v>
      </c>
      <c r="E275" s="87" t="s">
        <v>1026</v>
      </c>
      <c r="F275" s="87"/>
      <c r="G275" s="89">
        <v>3228996.46</v>
      </c>
      <c r="H275" s="89">
        <v>0</v>
      </c>
      <c r="I275" s="89">
        <v>0</v>
      </c>
    </row>
    <row r="276" spans="1:9" ht="46.8" hidden="1">
      <c r="A276" s="199">
        <f t="shared" si="7"/>
        <v>265</v>
      </c>
      <c r="B276" s="88" t="s">
        <v>529</v>
      </c>
      <c r="C276" s="87" t="s">
        <v>146</v>
      </c>
      <c r="D276" s="87" t="s">
        <v>381</v>
      </c>
      <c r="E276" s="87" t="s">
        <v>1026</v>
      </c>
      <c r="F276" s="87" t="s">
        <v>530</v>
      </c>
      <c r="G276" s="89">
        <v>3228996.46</v>
      </c>
      <c r="H276" s="89">
        <v>0</v>
      </c>
      <c r="I276" s="89">
        <v>0</v>
      </c>
    </row>
    <row r="277" spans="1:9" ht="15.6" hidden="1">
      <c r="A277" s="199">
        <f t="shared" si="7"/>
        <v>266</v>
      </c>
      <c r="B277" s="293" t="s">
        <v>531</v>
      </c>
      <c r="C277" s="294" t="s">
        <v>146</v>
      </c>
      <c r="D277" s="294" t="s">
        <v>381</v>
      </c>
      <c r="E277" s="294" t="s">
        <v>1026</v>
      </c>
      <c r="F277" s="294" t="s">
        <v>532</v>
      </c>
      <c r="G277" s="295">
        <v>3228996.46</v>
      </c>
      <c r="H277" s="295">
        <v>0</v>
      </c>
      <c r="I277" s="295">
        <v>0</v>
      </c>
    </row>
    <row r="278" spans="1:9" ht="343.2">
      <c r="A278" s="199">
        <f>A277+1</f>
        <v>267</v>
      </c>
      <c r="B278" s="296" t="s">
        <v>603</v>
      </c>
      <c r="C278" s="87" t="s">
        <v>146</v>
      </c>
      <c r="D278" s="87" t="s">
        <v>381</v>
      </c>
      <c r="E278" s="87" t="s">
        <v>604</v>
      </c>
      <c r="F278" s="87"/>
      <c r="G278" s="89">
        <v>22390600</v>
      </c>
      <c r="H278" s="89">
        <v>22390600</v>
      </c>
      <c r="I278" s="89">
        <v>22390600</v>
      </c>
    </row>
    <row r="279" spans="1:9" ht="46.8" hidden="1">
      <c r="A279" s="199">
        <f t="shared" si="7"/>
        <v>268</v>
      </c>
      <c r="B279" s="88" t="s">
        <v>529</v>
      </c>
      <c r="C279" s="87" t="s">
        <v>146</v>
      </c>
      <c r="D279" s="87" t="s">
        <v>381</v>
      </c>
      <c r="E279" s="87" t="s">
        <v>604</v>
      </c>
      <c r="F279" s="87" t="s">
        <v>530</v>
      </c>
      <c r="G279" s="89">
        <v>22390600</v>
      </c>
      <c r="H279" s="89">
        <v>22390600</v>
      </c>
      <c r="I279" s="89">
        <v>22390600</v>
      </c>
    </row>
    <row r="280" spans="1:9" ht="15.6" hidden="1">
      <c r="A280" s="199">
        <f t="shared" si="7"/>
        <v>269</v>
      </c>
      <c r="B280" s="293" t="s">
        <v>531</v>
      </c>
      <c r="C280" s="294" t="s">
        <v>146</v>
      </c>
      <c r="D280" s="294" t="s">
        <v>381</v>
      </c>
      <c r="E280" s="294" t="s">
        <v>604</v>
      </c>
      <c r="F280" s="294" t="s">
        <v>532</v>
      </c>
      <c r="G280" s="295">
        <v>22390600</v>
      </c>
      <c r="H280" s="295">
        <v>22390600</v>
      </c>
      <c r="I280" s="295">
        <v>22390600</v>
      </c>
    </row>
    <row r="281" spans="1:9" ht="390">
      <c r="A281" s="199">
        <f>A280+1</f>
        <v>270</v>
      </c>
      <c r="B281" s="296" t="s">
        <v>605</v>
      </c>
      <c r="C281" s="87" t="s">
        <v>146</v>
      </c>
      <c r="D281" s="87" t="s">
        <v>381</v>
      </c>
      <c r="E281" s="87" t="s">
        <v>606</v>
      </c>
      <c r="F281" s="87"/>
      <c r="G281" s="89">
        <v>137192821.25</v>
      </c>
      <c r="H281" s="89">
        <v>137192821.25</v>
      </c>
      <c r="I281" s="89">
        <v>137192821.25</v>
      </c>
    </row>
    <row r="282" spans="1:9" ht="46.8" hidden="1">
      <c r="A282" s="199">
        <f t="shared" si="7"/>
        <v>271</v>
      </c>
      <c r="B282" s="88" t="s">
        <v>529</v>
      </c>
      <c r="C282" s="87" t="s">
        <v>146</v>
      </c>
      <c r="D282" s="87" t="s">
        <v>381</v>
      </c>
      <c r="E282" s="87" t="s">
        <v>606</v>
      </c>
      <c r="F282" s="87" t="s">
        <v>530</v>
      </c>
      <c r="G282" s="89">
        <v>137192821.25</v>
      </c>
      <c r="H282" s="89">
        <v>137192821.25</v>
      </c>
      <c r="I282" s="89">
        <v>137192821.25</v>
      </c>
    </row>
    <row r="283" spans="1:9" ht="15.6" hidden="1">
      <c r="A283" s="199">
        <f t="shared" si="7"/>
        <v>272</v>
      </c>
      <c r="B283" s="293" t="s">
        <v>531</v>
      </c>
      <c r="C283" s="294" t="s">
        <v>146</v>
      </c>
      <c r="D283" s="294" t="s">
        <v>381</v>
      </c>
      <c r="E283" s="294" t="s">
        <v>606</v>
      </c>
      <c r="F283" s="294" t="s">
        <v>532</v>
      </c>
      <c r="G283" s="295">
        <v>137192821.25</v>
      </c>
      <c r="H283" s="295">
        <v>137192821.25</v>
      </c>
      <c r="I283" s="295">
        <v>137192821.25</v>
      </c>
    </row>
    <row r="284" spans="1:9" ht="46.8">
      <c r="A284" s="199">
        <f t="shared" si="7"/>
        <v>273</v>
      </c>
      <c r="B284" s="88" t="s">
        <v>599</v>
      </c>
      <c r="C284" s="87" t="s">
        <v>146</v>
      </c>
      <c r="D284" s="87" t="s">
        <v>381</v>
      </c>
      <c r="E284" s="87" t="s">
        <v>600</v>
      </c>
      <c r="F284" s="87"/>
      <c r="G284" s="89">
        <v>2115000</v>
      </c>
      <c r="H284" s="89">
        <v>2117500</v>
      </c>
      <c r="I284" s="89">
        <v>2420000</v>
      </c>
    </row>
    <row r="285" spans="1:9" ht="109.2">
      <c r="A285" s="199">
        <f t="shared" si="7"/>
        <v>274</v>
      </c>
      <c r="B285" s="88" t="s">
        <v>601</v>
      </c>
      <c r="C285" s="87" t="s">
        <v>146</v>
      </c>
      <c r="D285" s="87" t="s">
        <v>381</v>
      </c>
      <c r="E285" s="87" t="s">
        <v>602</v>
      </c>
      <c r="F285" s="87"/>
      <c r="G285" s="89">
        <v>246850</v>
      </c>
      <c r="H285" s="89">
        <v>0</v>
      </c>
      <c r="I285" s="89">
        <v>0</v>
      </c>
    </row>
    <row r="286" spans="1:9" ht="46.8" hidden="1">
      <c r="A286" s="199">
        <f t="shared" si="7"/>
        <v>275</v>
      </c>
      <c r="B286" s="88" t="s">
        <v>529</v>
      </c>
      <c r="C286" s="87" t="s">
        <v>146</v>
      </c>
      <c r="D286" s="87" t="s">
        <v>381</v>
      </c>
      <c r="E286" s="87" t="s">
        <v>602</v>
      </c>
      <c r="F286" s="87" t="s">
        <v>530</v>
      </c>
      <c r="G286" s="89">
        <v>246850</v>
      </c>
      <c r="H286" s="89">
        <v>0</v>
      </c>
      <c r="I286" s="89">
        <v>0</v>
      </c>
    </row>
    <row r="287" spans="1:9" ht="15.6" hidden="1">
      <c r="A287" s="199">
        <f t="shared" si="7"/>
        <v>276</v>
      </c>
      <c r="B287" s="293" t="s">
        <v>531</v>
      </c>
      <c r="C287" s="294" t="s">
        <v>146</v>
      </c>
      <c r="D287" s="294" t="s">
        <v>381</v>
      </c>
      <c r="E287" s="294" t="s">
        <v>602</v>
      </c>
      <c r="F287" s="294" t="s">
        <v>532</v>
      </c>
      <c r="G287" s="295">
        <v>246850</v>
      </c>
      <c r="H287" s="295">
        <v>0</v>
      </c>
      <c r="I287" s="295">
        <v>0</v>
      </c>
    </row>
    <row r="288" spans="1:9" ht="140.4">
      <c r="A288" s="199">
        <f>A287+1</f>
        <v>277</v>
      </c>
      <c r="B288" s="296" t="s">
        <v>784</v>
      </c>
      <c r="C288" s="87" t="s">
        <v>146</v>
      </c>
      <c r="D288" s="87" t="s">
        <v>381</v>
      </c>
      <c r="E288" s="87" t="s">
        <v>785</v>
      </c>
      <c r="F288" s="87"/>
      <c r="G288" s="89">
        <v>1815000</v>
      </c>
      <c r="H288" s="89">
        <v>2117500</v>
      </c>
      <c r="I288" s="89">
        <v>2420000</v>
      </c>
    </row>
    <row r="289" spans="1:9" ht="140.4" hidden="1">
      <c r="A289" s="199">
        <f t="shared" si="7"/>
        <v>278</v>
      </c>
      <c r="B289" s="296" t="s">
        <v>784</v>
      </c>
      <c r="C289" s="87" t="s">
        <v>146</v>
      </c>
      <c r="D289" s="87" t="s">
        <v>381</v>
      </c>
      <c r="E289" s="87" t="s">
        <v>785</v>
      </c>
      <c r="F289" s="87" t="s">
        <v>530</v>
      </c>
      <c r="G289" s="89">
        <v>1815000</v>
      </c>
      <c r="H289" s="89">
        <v>2117500</v>
      </c>
      <c r="I289" s="89">
        <v>2420000</v>
      </c>
    </row>
    <row r="290" spans="1:9" ht="140.4" hidden="1">
      <c r="A290" s="199">
        <f t="shared" si="7"/>
        <v>279</v>
      </c>
      <c r="B290" s="297" t="s">
        <v>784</v>
      </c>
      <c r="C290" s="294" t="s">
        <v>146</v>
      </c>
      <c r="D290" s="294" t="s">
        <v>381</v>
      </c>
      <c r="E290" s="294" t="s">
        <v>785</v>
      </c>
      <c r="F290" s="294" t="s">
        <v>532</v>
      </c>
      <c r="G290" s="295">
        <v>1815000</v>
      </c>
      <c r="H290" s="295">
        <v>2117500</v>
      </c>
      <c r="I290" s="295">
        <v>2420000</v>
      </c>
    </row>
    <row r="291" spans="1:9" ht="187.2">
      <c r="A291" s="199">
        <f>A290+1</f>
        <v>280</v>
      </c>
      <c r="B291" s="296" t="s">
        <v>1027</v>
      </c>
      <c r="C291" s="87" t="s">
        <v>146</v>
      </c>
      <c r="D291" s="87" t="s">
        <v>381</v>
      </c>
      <c r="E291" s="87" t="s">
        <v>1028</v>
      </c>
      <c r="F291" s="87"/>
      <c r="G291" s="89">
        <v>35000</v>
      </c>
      <c r="H291" s="89">
        <v>0</v>
      </c>
      <c r="I291" s="89">
        <v>0</v>
      </c>
    </row>
    <row r="292" spans="1:9" ht="46.8" hidden="1">
      <c r="A292" s="199">
        <f t="shared" si="7"/>
        <v>281</v>
      </c>
      <c r="B292" s="88" t="s">
        <v>529</v>
      </c>
      <c r="C292" s="87" t="s">
        <v>146</v>
      </c>
      <c r="D292" s="87" t="s">
        <v>381</v>
      </c>
      <c r="E292" s="87" t="s">
        <v>1028</v>
      </c>
      <c r="F292" s="87" t="s">
        <v>530</v>
      </c>
      <c r="G292" s="89">
        <v>35000</v>
      </c>
      <c r="H292" s="89">
        <v>0</v>
      </c>
      <c r="I292" s="89">
        <v>0</v>
      </c>
    </row>
    <row r="293" spans="1:9" ht="15.6" hidden="1">
      <c r="A293" s="199">
        <f t="shared" si="7"/>
        <v>282</v>
      </c>
      <c r="B293" s="293" t="s">
        <v>531</v>
      </c>
      <c r="C293" s="294" t="s">
        <v>146</v>
      </c>
      <c r="D293" s="294" t="s">
        <v>381</v>
      </c>
      <c r="E293" s="294" t="s">
        <v>1028</v>
      </c>
      <c r="F293" s="294" t="s">
        <v>532</v>
      </c>
      <c r="G293" s="295">
        <v>35000</v>
      </c>
      <c r="H293" s="295">
        <v>0</v>
      </c>
      <c r="I293" s="295">
        <v>0</v>
      </c>
    </row>
    <row r="294" spans="1:9" ht="124.8">
      <c r="A294" s="199">
        <f>A293+1</f>
        <v>283</v>
      </c>
      <c r="B294" s="88" t="s">
        <v>883</v>
      </c>
      <c r="C294" s="87" t="s">
        <v>146</v>
      </c>
      <c r="D294" s="87" t="s">
        <v>381</v>
      </c>
      <c r="E294" s="87" t="s">
        <v>882</v>
      </c>
      <c r="F294" s="87"/>
      <c r="G294" s="89">
        <v>18150</v>
      </c>
      <c r="H294" s="89">
        <v>0</v>
      </c>
      <c r="I294" s="89">
        <v>0</v>
      </c>
    </row>
    <row r="295" spans="1:9" ht="46.8" hidden="1">
      <c r="A295" s="199">
        <f t="shared" si="7"/>
        <v>284</v>
      </c>
      <c r="B295" s="88" t="s">
        <v>529</v>
      </c>
      <c r="C295" s="87" t="s">
        <v>146</v>
      </c>
      <c r="D295" s="87" t="s">
        <v>381</v>
      </c>
      <c r="E295" s="87" t="s">
        <v>882</v>
      </c>
      <c r="F295" s="87" t="s">
        <v>530</v>
      </c>
      <c r="G295" s="89">
        <v>18150</v>
      </c>
      <c r="H295" s="89">
        <v>0</v>
      </c>
      <c r="I295" s="89">
        <v>0</v>
      </c>
    </row>
    <row r="296" spans="1:9" ht="15.6" hidden="1">
      <c r="A296" s="199">
        <f t="shared" si="7"/>
        <v>285</v>
      </c>
      <c r="B296" s="293" t="s">
        <v>531</v>
      </c>
      <c r="C296" s="294" t="s">
        <v>146</v>
      </c>
      <c r="D296" s="294" t="s">
        <v>381</v>
      </c>
      <c r="E296" s="294" t="s">
        <v>882</v>
      </c>
      <c r="F296" s="294" t="s">
        <v>532</v>
      </c>
      <c r="G296" s="295">
        <v>18150</v>
      </c>
      <c r="H296" s="295">
        <v>0</v>
      </c>
      <c r="I296" s="295">
        <v>0</v>
      </c>
    </row>
    <row r="297" spans="1:9" ht="15.6">
      <c r="A297" s="199">
        <f t="shared" si="7"/>
        <v>286</v>
      </c>
      <c r="B297" s="88" t="s">
        <v>382</v>
      </c>
      <c r="C297" s="87" t="s">
        <v>146</v>
      </c>
      <c r="D297" s="87" t="s">
        <v>383</v>
      </c>
      <c r="E297" s="87"/>
      <c r="F297" s="87"/>
      <c r="G297" s="89">
        <v>9277644.4600000009</v>
      </c>
      <c r="H297" s="89">
        <v>8910078.75</v>
      </c>
      <c r="I297" s="89">
        <v>8860078.75</v>
      </c>
    </row>
    <row r="298" spans="1:9" ht="31.2">
      <c r="A298" s="199">
        <f t="shared" si="7"/>
        <v>287</v>
      </c>
      <c r="B298" s="88" t="s">
        <v>502</v>
      </c>
      <c r="C298" s="87" t="s">
        <v>146</v>
      </c>
      <c r="D298" s="87" t="s">
        <v>383</v>
      </c>
      <c r="E298" s="87" t="s">
        <v>503</v>
      </c>
      <c r="F298" s="87"/>
      <c r="G298" s="89">
        <v>9277644.4600000009</v>
      </c>
      <c r="H298" s="89">
        <v>8910078.75</v>
      </c>
      <c r="I298" s="89">
        <v>8860078.75</v>
      </c>
    </row>
    <row r="299" spans="1:9" ht="31.2">
      <c r="A299" s="199">
        <f t="shared" si="7"/>
        <v>288</v>
      </c>
      <c r="B299" s="88" t="s">
        <v>591</v>
      </c>
      <c r="C299" s="87" t="s">
        <v>146</v>
      </c>
      <c r="D299" s="87" t="s">
        <v>383</v>
      </c>
      <c r="E299" s="87" t="s">
        <v>592</v>
      </c>
      <c r="F299" s="87"/>
      <c r="G299" s="89">
        <v>9277644.4600000009</v>
      </c>
      <c r="H299" s="89">
        <v>8910078.75</v>
      </c>
      <c r="I299" s="89">
        <v>8860078.75</v>
      </c>
    </row>
    <row r="300" spans="1:9" ht="109.2">
      <c r="A300" s="199">
        <f t="shared" si="7"/>
        <v>289</v>
      </c>
      <c r="B300" s="88" t="s">
        <v>593</v>
      </c>
      <c r="C300" s="87" t="s">
        <v>146</v>
      </c>
      <c r="D300" s="87" t="s">
        <v>383</v>
      </c>
      <c r="E300" s="87" t="s">
        <v>594</v>
      </c>
      <c r="F300" s="87"/>
      <c r="G300" s="89">
        <v>4916568.97</v>
      </c>
      <c r="H300" s="89">
        <v>4600000</v>
      </c>
      <c r="I300" s="89">
        <v>4550000</v>
      </c>
    </row>
    <row r="301" spans="1:9" ht="46.8" hidden="1">
      <c r="A301" s="199">
        <f t="shared" si="7"/>
        <v>290</v>
      </c>
      <c r="B301" s="88" t="s">
        <v>529</v>
      </c>
      <c r="C301" s="87" t="s">
        <v>146</v>
      </c>
      <c r="D301" s="87" t="s">
        <v>383</v>
      </c>
      <c r="E301" s="87" t="s">
        <v>594</v>
      </c>
      <c r="F301" s="87" t="s">
        <v>530</v>
      </c>
      <c r="G301" s="89">
        <v>4916568.97</v>
      </c>
      <c r="H301" s="89">
        <v>4600000</v>
      </c>
      <c r="I301" s="89">
        <v>4550000</v>
      </c>
    </row>
    <row r="302" spans="1:9" ht="15.6" hidden="1">
      <c r="A302" s="199">
        <f t="shared" si="7"/>
        <v>291</v>
      </c>
      <c r="B302" s="293" t="s">
        <v>531</v>
      </c>
      <c r="C302" s="294" t="s">
        <v>146</v>
      </c>
      <c r="D302" s="294" t="s">
        <v>383</v>
      </c>
      <c r="E302" s="294" t="s">
        <v>594</v>
      </c>
      <c r="F302" s="294" t="s">
        <v>532</v>
      </c>
      <c r="G302" s="295">
        <v>4916568.97</v>
      </c>
      <c r="H302" s="295">
        <v>4600000</v>
      </c>
      <c r="I302" s="295">
        <v>4550000</v>
      </c>
    </row>
    <row r="303" spans="1:9" ht="171.6">
      <c r="A303" s="199">
        <f>A302+1</f>
        <v>292</v>
      </c>
      <c r="B303" s="296" t="s">
        <v>783</v>
      </c>
      <c r="C303" s="87" t="s">
        <v>146</v>
      </c>
      <c r="D303" s="87" t="s">
        <v>383</v>
      </c>
      <c r="E303" s="87" t="s">
        <v>1026</v>
      </c>
      <c r="F303" s="87"/>
      <c r="G303" s="89">
        <v>50996.74</v>
      </c>
      <c r="H303" s="89">
        <v>0</v>
      </c>
      <c r="I303" s="89">
        <v>0</v>
      </c>
    </row>
    <row r="304" spans="1:9" ht="46.8" hidden="1">
      <c r="A304" s="199">
        <f t="shared" si="7"/>
        <v>293</v>
      </c>
      <c r="B304" s="88" t="s">
        <v>529</v>
      </c>
      <c r="C304" s="87" t="s">
        <v>146</v>
      </c>
      <c r="D304" s="87" t="s">
        <v>383</v>
      </c>
      <c r="E304" s="87" t="s">
        <v>1026</v>
      </c>
      <c r="F304" s="87" t="s">
        <v>530</v>
      </c>
      <c r="G304" s="89">
        <v>50996.74</v>
      </c>
      <c r="H304" s="89">
        <v>0</v>
      </c>
      <c r="I304" s="89">
        <v>0</v>
      </c>
    </row>
    <row r="305" spans="1:9" ht="15.6" hidden="1">
      <c r="A305" s="199">
        <f t="shared" si="7"/>
        <v>294</v>
      </c>
      <c r="B305" s="293" t="s">
        <v>531</v>
      </c>
      <c r="C305" s="294" t="s">
        <v>146</v>
      </c>
      <c r="D305" s="294" t="s">
        <v>383</v>
      </c>
      <c r="E305" s="294" t="s">
        <v>1026</v>
      </c>
      <c r="F305" s="294" t="s">
        <v>532</v>
      </c>
      <c r="G305" s="295">
        <v>50996.74</v>
      </c>
      <c r="H305" s="295">
        <v>0</v>
      </c>
      <c r="I305" s="295">
        <v>0</v>
      </c>
    </row>
    <row r="306" spans="1:9" ht="390">
      <c r="A306" s="199">
        <f>A305+1</f>
        <v>295</v>
      </c>
      <c r="B306" s="296" t="s">
        <v>605</v>
      </c>
      <c r="C306" s="87" t="s">
        <v>146</v>
      </c>
      <c r="D306" s="87" t="s">
        <v>383</v>
      </c>
      <c r="E306" s="87" t="s">
        <v>606</v>
      </c>
      <c r="F306" s="87"/>
      <c r="G306" s="89">
        <v>4310078.75</v>
      </c>
      <c r="H306" s="89">
        <v>4310078.75</v>
      </c>
      <c r="I306" s="89">
        <v>4310078.75</v>
      </c>
    </row>
    <row r="307" spans="1:9" ht="46.8" hidden="1">
      <c r="A307" s="199">
        <f t="shared" si="7"/>
        <v>296</v>
      </c>
      <c r="B307" s="88" t="s">
        <v>529</v>
      </c>
      <c r="C307" s="87" t="s">
        <v>146</v>
      </c>
      <c r="D307" s="87" t="s">
        <v>383</v>
      </c>
      <c r="E307" s="87" t="s">
        <v>606</v>
      </c>
      <c r="F307" s="87" t="s">
        <v>530</v>
      </c>
      <c r="G307" s="89">
        <v>4310078.75</v>
      </c>
      <c r="H307" s="89">
        <v>4310078.75</v>
      </c>
      <c r="I307" s="89">
        <v>4310078.75</v>
      </c>
    </row>
    <row r="308" spans="1:9" ht="15.6" hidden="1">
      <c r="A308" s="199">
        <f t="shared" si="7"/>
        <v>297</v>
      </c>
      <c r="B308" s="293" t="s">
        <v>531</v>
      </c>
      <c r="C308" s="294" t="s">
        <v>146</v>
      </c>
      <c r="D308" s="294" t="s">
        <v>383</v>
      </c>
      <c r="E308" s="294" t="s">
        <v>606</v>
      </c>
      <c r="F308" s="294" t="s">
        <v>532</v>
      </c>
      <c r="G308" s="295">
        <v>4310078.75</v>
      </c>
      <c r="H308" s="295">
        <v>4310078.75</v>
      </c>
      <c r="I308" s="295">
        <v>4310078.75</v>
      </c>
    </row>
    <row r="309" spans="1:9" ht="15.6">
      <c r="A309" s="199">
        <f t="shared" si="7"/>
        <v>298</v>
      </c>
      <c r="B309" s="88" t="s">
        <v>384</v>
      </c>
      <c r="C309" s="87" t="s">
        <v>146</v>
      </c>
      <c r="D309" s="87" t="s">
        <v>385</v>
      </c>
      <c r="E309" s="87"/>
      <c r="F309" s="87"/>
      <c r="G309" s="89">
        <v>1633500</v>
      </c>
      <c r="H309" s="89">
        <v>1633500</v>
      </c>
      <c r="I309" s="89">
        <v>1633500</v>
      </c>
    </row>
    <row r="310" spans="1:9" ht="31.2">
      <c r="A310" s="199">
        <f t="shared" si="7"/>
        <v>299</v>
      </c>
      <c r="B310" s="88" t="s">
        <v>502</v>
      </c>
      <c r="C310" s="87" t="s">
        <v>146</v>
      </c>
      <c r="D310" s="87" t="s">
        <v>385</v>
      </c>
      <c r="E310" s="87" t="s">
        <v>503</v>
      </c>
      <c r="F310" s="87"/>
      <c r="G310" s="89">
        <v>1633500</v>
      </c>
      <c r="H310" s="89">
        <v>1633500</v>
      </c>
      <c r="I310" s="89">
        <v>1633500</v>
      </c>
    </row>
    <row r="311" spans="1:9" ht="62.4">
      <c r="A311" s="199">
        <f t="shared" si="7"/>
        <v>300</v>
      </c>
      <c r="B311" s="88" t="s">
        <v>607</v>
      </c>
      <c r="C311" s="87" t="s">
        <v>146</v>
      </c>
      <c r="D311" s="87" t="s">
        <v>385</v>
      </c>
      <c r="E311" s="87" t="s">
        <v>608</v>
      </c>
      <c r="F311" s="87"/>
      <c r="G311" s="89">
        <v>1633500</v>
      </c>
      <c r="H311" s="89">
        <v>1633500</v>
      </c>
      <c r="I311" s="89">
        <v>1633500</v>
      </c>
    </row>
    <row r="312" spans="1:9" ht="156">
      <c r="A312" s="199">
        <f t="shared" si="7"/>
        <v>301</v>
      </c>
      <c r="B312" s="296" t="s">
        <v>609</v>
      </c>
      <c r="C312" s="87" t="s">
        <v>146</v>
      </c>
      <c r="D312" s="87" t="s">
        <v>385</v>
      </c>
      <c r="E312" s="87" t="s">
        <v>610</v>
      </c>
      <c r="F312" s="87"/>
      <c r="G312" s="89">
        <v>1633500</v>
      </c>
      <c r="H312" s="89">
        <v>1633500</v>
      </c>
      <c r="I312" s="89">
        <v>1633500</v>
      </c>
    </row>
    <row r="313" spans="1:9" ht="46.8" hidden="1">
      <c r="A313" s="199">
        <f t="shared" si="7"/>
        <v>302</v>
      </c>
      <c r="B313" s="88" t="s">
        <v>529</v>
      </c>
      <c r="C313" s="87" t="s">
        <v>146</v>
      </c>
      <c r="D313" s="87" t="s">
        <v>385</v>
      </c>
      <c r="E313" s="87" t="s">
        <v>610</v>
      </c>
      <c r="F313" s="87" t="s">
        <v>530</v>
      </c>
      <c r="G313" s="89">
        <v>1633500</v>
      </c>
      <c r="H313" s="89">
        <v>1633500</v>
      </c>
      <c r="I313" s="89">
        <v>1633500</v>
      </c>
    </row>
    <row r="314" spans="1:9" ht="15.6" hidden="1">
      <c r="A314" s="199">
        <f t="shared" si="7"/>
        <v>303</v>
      </c>
      <c r="B314" s="293" t="s">
        <v>531</v>
      </c>
      <c r="C314" s="294" t="s">
        <v>146</v>
      </c>
      <c r="D314" s="294" t="s">
        <v>385</v>
      </c>
      <c r="E314" s="294" t="s">
        <v>610</v>
      </c>
      <c r="F314" s="294" t="s">
        <v>532</v>
      </c>
      <c r="G314" s="295">
        <v>1633500</v>
      </c>
      <c r="H314" s="295">
        <v>1633500</v>
      </c>
      <c r="I314" s="295">
        <v>1633500</v>
      </c>
    </row>
    <row r="315" spans="1:9" ht="15.6">
      <c r="A315" s="199">
        <f t="shared" si="7"/>
        <v>304</v>
      </c>
      <c r="B315" s="88" t="s">
        <v>386</v>
      </c>
      <c r="C315" s="87" t="s">
        <v>146</v>
      </c>
      <c r="D315" s="87" t="s">
        <v>387</v>
      </c>
      <c r="E315" s="87"/>
      <c r="F315" s="87"/>
      <c r="G315" s="89">
        <v>15555908.560000001</v>
      </c>
      <c r="H315" s="89">
        <v>13818072.68</v>
      </c>
      <c r="I315" s="89">
        <v>13666130.68</v>
      </c>
    </row>
    <row r="316" spans="1:9" ht="31.2">
      <c r="A316" s="199">
        <f t="shared" si="7"/>
        <v>305</v>
      </c>
      <c r="B316" s="88" t="s">
        <v>502</v>
      </c>
      <c r="C316" s="87" t="s">
        <v>146</v>
      </c>
      <c r="D316" s="87" t="s">
        <v>387</v>
      </c>
      <c r="E316" s="87" t="s">
        <v>503</v>
      </c>
      <c r="F316" s="87"/>
      <c r="G316" s="89">
        <v>15555908.560000001</v>
      </c>
      <c r="H316" s="89">
        <v>13818072.68</v>
      </c>
      <c r="I316" s="89">
        <v>13666130.68</v>
      </c>
    </row>
    <row r="317" spans="1:9" ht="46.8">
      <c r="A317" s="199">
        <f t="shared" si="7"/>
        <v>306</v>
      </c>
      <c r="B317" s="88" t="s">
        <v>611</v>
      </c>
      <c r="C317" s="87" t="s">
        <v>146</v>
      </c>
      <c r="D317" s="87" t="s">
        <v>387</v>
      </c>
      <c r="E317" s="87" t="s">
        <v>612</v>
      </c>
      <c r="F317" s="87"/>
      <c r="G317" s="89">
        <v>5260789.6399999997</v>
      </c>
      <c r="H317" s="89">
        <v>5102281.66</v>
      </c>
      <c r="I317" s="89">
        <v>4950339.66</v>
      </c>
    </row>
    <row r="318" spans="1:9" ht="109.2">
      <c r="A318" s="199">
        <f t="shared" si="7"/>
        <v>307</v>
      </c>
      <c r="B318" s="88" t="s">
        <v>613</v>
      </c>
      <c r="C318" s="87" t="s">
        <v>146</v>
      </c>
      <c r="D318" s="87" t="s">
        <v>387</v>
      </c>
      <c r="E318" s="87" t="s">
        <v>614</v>
      </c>
      <c r="F318" s="87"/>
      <c r="G318" s="89">
        <v>5201824.66</v>
      </c>
      <c r="H318" s="89">
        <v>5102281.66</v>
      </c>
      <c r="I318" s="89">
        <v>4950339.66</v>
      </c>
    </row>
    <row r="319" spans="1:9" ht="93.6" hidden="1">
      <c r="A319" s="199">
        <f t="shared" si="7"/>
        <v>308</v>
      </c>
      <c r="B319" s="88" t="s">
        <v>437</v>
      </c>
      <c r="C319" s="87" t="s">
        <v>146</v>
      </c>
      <c r="D319" s="87" t="s">
        <v>387</v>
      </c>
      <c r="E319" s="87" t="s">
        <v>614</v>
      </c>
      <c r="F319" s="87" t="s">
        <v>200</v>
      </c>
      <c r="G319" s="89">
        <v>4950339.66</v>
      </c>
      <c r="H319" s="89">
        <v>4950339</v>
      </c>
      <c r="I319" s="89">
        <v>4950339.66</v>
      </c>
    </row>
    <row r="320" spans="1:9" ht="31.2" hidden="1">
      <c r="A320" s="199">
        <f t="shared" si="7"/>
        <v>309</v>
      </c>
      <c r="B320" s="293" t="s">
        <v>565</v>
      </c>
      <c r="C320" s="294" t="s">
        <v>146</v>
      </c>
      <c r="D320" s="294" t="s">
        <v>387</v>
      </c>
      <c r="E320" s="294" t="s">
        <v>614</v>
      </c>
      <c r="F320" s="294" t="s">
        <v>183</v>
      </c>
      <c r="G320" s="295">
        <v>4950339.66</v>
      </c>
      <c r="H320" s="295">
        <v>4950339</v>
      </c>
      <c r="I320" s="295">
        <v>4950339.66</v>
      </c>
    </row>
    <row r="321" spans="1:9" ht="46.8" hidden="1">
      <c r="A321" s="199">
        <f t="shared" si="7"/>
        <v>310</v>
      </c>
      <c r="B321" s="88" t="s">
        <v>439</v>
      </c>
      <c r="C321" s="87" t="s">
        <v>146</v>
      </c>
      <c r="D321" s="87" t="s">
        <v>387</v>
      </c>
      <c r="E321" s="87" t="s">
        <v>614</v>
      </c>
      <c r="F321" s="87" t="s">
        <v>440</v>
      </c>
      <c r="G321" s="89">
        <v>251485</v>
      </c>
      <c r="H321" s="89">
        <v>151942.66</v>
      </c>
      <c r="I321" s="89">
        <v>0</v>
      </c>
    </row>
    <row r="322" spans="1:9" ht="46.8" hidden="1">
      <c r="A322" s="199">
        <f t="shared" si="7"/>
        <v>311</v>
      </c>
      <c r="B322" s="293" t="s">
        <v>441</v>
      </c>
      <c r="C322" s="294" t="s">
        <v>146</v>
      </c>
      <c r="D322" s="294" t="s">
        <v>387</v>
      </c>
      <c r="E322" s="294" t="s">
        <v>614</v>
      </c>
      <c r="F322" s="294" t="s">
        <v>201</v>
      </c>
      <c r="G322" s="295">
        <v>251485</v>
      </c>
      <c r="H322" s="295">
        <v>151942.66</v>
      </c>
      <c r="I322" s="295">
        <v>0</v>
      </c>
    </row>
    <row r="323" spans="1:9" ht="171.6">
      <c r="A323" s="199">
        <f>A322+1</f>
        <v>312</v>
      </c>
      <c r="B323" s="296" t="s">
        <v>786</v>
      </c>
      <c r="C323" s="87" t="s">
        <v>146</v>
      </c>
      <c r="D323" s="87" t="s">
        <v>387</v>
      </c>
      <c r="E323" s="87" t="s">
        <v>1029</v>
      </c>
      <c r="F323" s="87"/>
      <c r="G323" s="89">
        <v>58964.98</v>
      </c>
      <c r="H323" s="89">
        <v>0</v>
      </c>
      <c r="I323" s="89">
        <v>0</v>
      </c>
    </row>
    <row r="324" spans="1:9" ht="93.6" hidden="1">
      <c r="A324" s="199">
        <f t="shared" si="7"/>
        <v>313</v>
      </c>
      <c r="B324" s="88" t="s">
        <v>437</v>
      </c>
      <c r="C324" s="87" t="s">
        <v>146</v>
      </c>
      <c r="D324" s="87" t="s">
        <v>387</v>
      </c>
      <c r="E324" s="87" t="s">
        <v>1029</v>
      </c>
      <c r="F324" s="87" t="s">
        <v>200</v>
      </c>
      <c r="G324" s="89">
        <v>58964.98</v>
      </c>
      <c r="H324" s="89">
        <v>0</v>
      </c>
      <c r="I324" s="89">
        <v>0</v>
      </c>
    </row>
    <row r="325" spans="1:9" ht="31.2" hidden="1">
      <c r="A325" s="199">
        <f t="shared" si="7"/>
        <v>314</v>
      </c>
      <c r="B325" s="293" t="s">
        <v>565</v>
      </c>
      <c r="C325" s="294" t="s">
        <v>146</v>
      </c>
      <c r="D325" s="294" t="s">
        <v>387</v>
      </c>
      <c r="E325" s="294" t="s">
        <v>1029</v>
      </c>
      <c r="F325" s="294" t="s">
        <v>183</v>
      </c>
      <c r="G325" s="295">
        <v>58964.98</v>
      </c>
      <c r="H325" s="295">
        <v>0</v>
      </c>
      <c r="I325" s="295">
        <v>0</v>
      </c>
    </row>
    <row r="326" spans="1:9" ht="46.8">
      <c r="A326" s="199">
        <f t="shared" si="7"/>
        <v>315</v>
      </c>
      <c r="B326" s="88" t="s">
        <v>578</v>
      </c>
      <c r="C326" s="87" t="s">
        <v>146</v>
      </c>
      <c r="D326" s="87" t="s">
        <v>387</v>
      </c>
      <c r="E326" s="87" t="s">
        <v>579</v>
      </c>
      <c r="F326" s="87"/>
      <c r="G326" s="89">
        <v>10295118.92</v>
      </c>
      <c r="H326" s="89">
        <v>8715791.0199999996</v>
      </c>
      <c r="I326" s="89">
        <v>8715791.0199999996</v>
      </c>
    </row>
    <row r="327" spans="1:9" ht="109.2">
      <c r="A327" s="199">
        <f t="shared" si="7"/>
        <v>316</v>
      </c>
      <c r="B327" s="88" t="s">
        <v>615</v>
      </c>
      <c r="C327" s="87" t="s">
        <v>146</v>
      </c>
      <c r="D327" s="87" t="s">
        <v>387</v>
      </c>
      <c r="E327" s="87" t="s">
        <v>616</v>
      </c>
      <c r="F327" s="87"/>
      <c r="G327" s="89">
        <v>2023062.11</v>
      </c>
      <c r="H327" s="89">
        <v>1800052.16</v>
      </c>
      <c r="I327" s="89">
        <v>1800052.16</v>
      </c>
    </row>
    <row r="328" spans="1:9" ht="93.6" hidden="1">
      <c r="A328" s="199">
        <f t="shared" si="7"/>
        <v>317</v>
      </c>
      <c r="B328" s="88" t="s">
        <v>437</v>
      </c>
      <c r="C328" s="87" t="s">
        <v>146</v>
      </c>
      <c r="D328" s="87" t="s">
        <v>387</v>
      </c>
      <c r="E328" s="87" t="s">
        <v>616</v>
      </c>
      <c r="F328" s="87" t="s">
        <v>200</v>
      </c>
      <c r="G328" s="89">
        <v>1800061</v>
      </c>
      <c r="H328" s="89">
        <v>1800052.16</v>
      </c>
      <c r="I328" s="89">
        <v>1800052.16</v>
      </c>
    </row>
    <row r="329" spans="1:9" ht="46.8" hidden="1">
      <c r="A329" s="199">
        <f t="shared" si="7"/>
        <v>318</v>
      </c>
      <c r="B329" s="293" t="s">
        <v>438</v>
      </c>
      <c r="C329" s="294" t="s">
        <v>146</v>
      </c>
      <c r="D329" s="294" t="s">
        <v>387</v>
      </c>
      <c r="E329" s="294" t="s">
        <v>616</v>
      </c>
      <c r="F329" s="294" t="s">
        <v>215</v>
      </c>
      <c r="G329" s="295">
        <v>1800061</v>
      </c>
      <c r="H329" s="295">
        <v>1800052.16</v>
      </c>
      <c r="I329" s="295">
        <v>1800052.16</v>
      </c>
    </row>
    <row r="330" spans="1:9" ht="46.8" hidden="1">
      <c r="A330" s="199">
        <f t="shared" si="7"/>
        <v>319</v>
      </c>
      <c r="B330" s="88" t="s">
        <v>439</v>
      </c>
      <c r="C330" s="87" t="s">
        <v>146</v>
      </c>
      <c r="D330" s="87" t="s">
        <v>387</v>
      </c>
      <c r="E330" s="87" t="s">
        <v>616</v>
      </c>
      <c r="F330" s="87" t="s">
        <v>440</v>
      </c>
      <c r="G330" s="89">
        <v>223001.11</v>
      </c>
      <c r="H330" s="89">
        <v>0</v>
      </c>
      <c r="I330" s="89">
        <v>0</v>
      </c>
    </row>
    <row r="331" spans="1:9" ht="46.8" hidden="1">
      <c r="A331" s="199">
        <f t="shared" si="7"/>
        <v>320</v>
      </c>
      <c r="B331" s="293" t="s">
        <v>441</v>
      </c>
      <c r="C331" s="294" t="s">
        <v>146</v>
      </c>
      <c r="D331" s="294" t="s">
        <v>387</v>
      </c>
      <c r="E331" s="294" t="s">
        <v>616</v>
      </c>
      <c r="F331" s="294" t="s">
        <v>201</v>
      </c>
      <c r="G331" s="295">
        <v>223001.11</v>
      </c>
      <c r="H331" s="295">
        <v>0</v>
      </c>
      <c r="I331" s="295">
        <v>0</v>
      </c>
    </row>
    <row r="332" spans="1:9" ht="109.2">
      <c r="A332" s="199">
        <f>A331+1</f>
        <v>321</v>
      </c>
      <c r="B332" s="88" t="s">
        <v>580</v>
      </c>
      <c r="C332" s="87" t="s">
        <v>146</v>
      </c>
      <c r="D332" s="87" t="s">
        <v>387</v>
      </c>
      <c r="E332" s="87" t="s">
        <v>581</v>
      </c>
      <c r="F332" s="87"/>
      <c r="G332" s="89">
        <v>8240183.8600000003</v>
      </c>
      <c r="H332" s="89">
        <v>6915738.8600000003</v>
      </c>
      <c r="I332" s="89">
        <v>6915738.8600000003</v>
      </c>
    </row>
    <row r="333" spans="1:9" ht="93.6" hidden="1">
      <c r="A333" s="199">
        <f t="shared" si="7"/>
        <v>322</v>
      </c>
      <c r="B333" s="88" t="s">
        <v>437</v>
      </c>
      <c r="C333" s="87" t="s">
        <v>146</v>
      </c>
      <c r="D333" s="87" t="s">
        <v>387</v>
      </c>
      <c r="E333" s="87" t="s">
        <v>581</v>
      </c>
      <c r="F333" s="87" t="s">
        <v>200</v>
      </c>
      <c r="G333" s="89">
        <v>6915738</v>
      </c>
      <c r="H333" s="89">
        <v>6915738.8600000003</v>
      </c>
      <c r="I333" s="89">
        <v>6915738.8600000003</v>
      </c>
    </row>
    <row r="334" spans="1:9" ht="31.2" hidden="1">
      <c r="A334" s="199">
        <f t="shared" ref="A334:A396" si="8">A333+1</f>
        <v>323</v>
      </c>
      <c r="B334" s="293" t="s">
        <v>565</v>
      </c>
      <c r="C334" s="294" t="s">
        <v>146</v>
      </c>
      <c r="D334" s="294" t="s">
        <v>387</v>
      </c>
      <c r="E334" s="294" t="s">
        <v>581</v>
      </c>
      <c r="F334" s="294" t="s">
        <v>183</v>
      </c>
      <c r="G334" s="295">
        <v>6915738</v>
      </c>
      <c r="H334" s="295">
        <v>6915738.8600000003</v>
      </c>
      <c r="I334" s="295">
        <v>6915738.8600000003</v>
      </c>
    </row>
    <row r="335" spans="1:9" ht="46.8" hidden="1">
      <c r="A335" s="199">
        <f t="shared" si="8"/>
        <v>324</v>
      </c>
      <c r="B335" s="88" t="s">
        <v>439</v>
      </c>
      <c r="C335" s="87" t="s">
        <v>146</v>
      </c>
      <c r="D335" s="87" t="s">
        <v>387</v>
      </c>
      <c r="E335" s="87" t="s">
        <v>581</v>
      </c>
      <c r="F335" s="87" t="s">
        <v>440</v>
      </c>
      <c r="G335" s="89">
        <v>1324445.8600000001</v>
      </c>
      <c r="H335" s="89">
        <v>0</v>
      </c>
      <c r="I335" s="89">
        <v>0</v>
      </c>
    </row>
    <row r="336" spans="1:9" ht="46.8" hidden="1">
      <c r="A336" s="199">
        <f t="shared" si="8"/>
        <v>325</v>
      </c>
      <c r="B336" s="293" t="s">
        <v>441</v>
      </c>
      <c r="C336" s="294" t="s">
        <v>146</v>
      </c>
      <c r="D336" s="294" t="s">
        <v>387</v>
      </c>
      <c r="E336" s="294" t="s">
        <v>581</v>
      </c>
      <c r="F336" s="294" t="s">
        <v>201</v>
      </c>
      <c r="G336" s="295">
        <v>1324445.8600000001</v>
      </c>
      <c r="H336" s="295">
        <v>0</v>
      </c>
      <c r="I336" s="295">
        <v>0</v>
      </c>
    </row>
    <row r="337" spans="1:9" ht="171.6">
      <c r="A337" s="199">
        <f>A336+1</f>
        <v>326</v>
      </c>
      <c r="B337" s="296" t="s">
        <v>787</v>
      </c>
      <c r="C337" s="87" t="s">
        <v>146</v>
      </c>
      <c r="D337" s="87" t="s">
        <v>387</v>
      </c>
      <c r="E337" s="87" t="s">
        <v>1030</v>
      </c>
      <c r="F337" s="87"/>
      <c r="G337" s="89">
        <v>31872.95</v>
      </c>
      <c r="H337" s="89">
        <v>0</v>
      </c>
      <c r="I337" s="89">
        <v>0</v>
      </c>
    </row>
    <row r="338" spans="1:9" ht="93.6" hidden="1">
      <c r="A338" s="199">
        <f t="shared" si="8"/>
        <v>327</v>
      </c>
      <c r="B338" s="88" t="s">
        <v>437</v>
      </c>
      <c r="C338" s="87" t="s">
        <v>146</v>
      </c>
      <c r="D338" s="87" t="s">
        <v>387</v>
      </c>
      <c r="E338" s="87" t="s">
        <v>1030</v>
      </c>
      <c r="F338" s="87" t="s">
        <v>200</v>
      </c>
      <c r="G338" s="89">
        <v>31872.95</v>
      </c>
      <c r="H338" s="89">
        <v>0</v>
      </c>
      <c r="I338" s="89">
        <v>0</v>
      </c>
    </row>
    <row r="339" spans="1:9" ht="31.2" hidden="1">
      <c r="A339" s="199">
        <f t="shared" si="8"/>
        <v>328</v>
      </c>
      <c r="B339" s="293" t="s">
        <v>565</v>
      </c>
      <c r="C339" s="294" t="s">
        <v>146</v>
      </c>
      <c r="D339" s="294" t="s">
        <v>387</v>
      </c>
      <c r="E339" s="294" t="s">
        <v>1030</v>
      </c>
      <c r="F339" s="294" t="s">
        <v>183</v>
      </c>
      <c r="G339" s="295">
        <v>31872.95</v>
      </c>
      <c r="H339" s="295">
        <v>0</v>
      </c>
      <c r="I339" s="295">
        <v>0</v>
      </c>
    </row>
    <row r="340" spans="1:9" ht="15.6">
      <c r="A340" s="199">
        <f t="shared" si="8"/>
        <v>329</v>
      </c>
      <c r="B340" s="88" t="s">
        <v>398</v>
      </c>
      <c r="C340" s="87" t="s">
        <v>146</v>
      </c>
      <c r="D340" s="87" t="s">
        <v>399</v>
      </c>
      <c r="E340" s="87"/>
      <c r="F340" s="87"/>
      <c r="G340" s="89">
        <v>17494700</v>
      </c>
      <c r="H340" s="89">
        <v>17494700</v>
      </c>
      <c r="I340" s="89">
        <v>17494700</v>
      </c>
    </row>
    <row r="341" spans="1:9" ht="15.6">
      <c r="A341" s="199">
        <f t="shared" si="8"/>
        <v>330</v>
      </c>
      <c r="B341" s="88" t="s">
        <v>402</v>
      </c>
      <c r="C341" s="87" t="s">
        <v>146</v>
      </c>
      <c r="D341" s="87" t="s">
        <v>403</v>
      </c>
      <c r="E341" s="87"/>
      <c r="F341" s="87"/>
      <c r="G341" s="89">
        <v>15206900</v>
      </c>
      <c r="H341" s="89">
        <v>15206900</v>
      </c>
      <c r="I341" s="89">
        <v>15206900</v>
      </c>
    </row>
    <row r="342" spans="1:9" ht="31.2">
      <c r="A342" s="199">
        <f t="shared" si="8"/>
        <v>331</v>
      </c>
      <c r="B342" s="88" t="s">
        <v>502</v>
      </c>
      <c r="C342" s="87" t="s">
        <v>146</v>
      </c>
      <c r="D342" s="87" t="s">
        <v>403</v>
      </c>
      <c r="E342" s="87" t="s">
        <v>503</v>
      </c>
      <c r="F342" s="87"/>
      <c r="G342" s="89">
        <v>15206900</v>
      </c>
      <c r="H342" s="89">
        <v>15206900</v>
      </c>
      <c r="I342" s="89">
        <v>15206900</v>
      </c>
    </row>
    <row r="343" spans="1:9" ht="31.2">
      <c r="A343" s="199">
        <f t="shared" si="8"/>
        <v>332</v>
      </c>
      <c r="B343" s="88" t="s">
        <v>591</v>
      </c>
      <c r="C343" s="87" t="s">
        <v>146</v>
      </c>
      <c r="D343" s="87" t="s">
        <v>403</v>
      </c>
      <c r="E343" s="87" t="s">
        <v>592</v>
      </c>
      <c r="F343" s="87"/>
      <c r="G343" s="89">
        <v>15206900</v>
      </c>
      <c r="H343" s="89">
        <v>15206900</v>
      </c>
      <c r="I343" s="89">
        <v>15206900</v>
      </c>
    </row>
    <row r="344" spans="1:9" ht="171.6">
      <c r="A344" s="199">
        <f t="shared" si="8"/>
        <v>333</v>
      </c>
      <c r="B344" s="296" t="s">
        <v>617</v>
      </c>
      <c r="C344" s="87" t="s">
        <v>146</v>
      </c>
      <c r="D344" s="87" t="s">
        <v>403</v>
      </c>
      <c r="E344" s="87" t="s">
        <v>618</v>
      </c>
      <c r="F344" s="87"/>
      <c r="G344" s="89">
        <v>15206900</v>
      </c>
      <c r="H344" s="89">
        <v>15206900</v>
      </c>
      <c r="I344" s="89">
        <v>15206900</v>
      </c>
    </row>
    <row r="345" spans="1:9" ht="46.8" hidden="1">
      <c r="A345" s="199">
        <f t="shared" si="8"/>
        <v>334</v>
      </c>
      <c r="B345" s="88" t="s">
        <v>529</v>
      </c>
      <c r="C345" s="87" t="s">
        <v>146</v>
      </c>
      <c r="D345" s="87" t="s">
        <v>403</v>
      </c>
      <c r="E345" s="87" t="s">
        <v>618</v>
      </c>
      <c r="F345" s="87" t="s">
        <v>530</v>
      </c>
      <c r="G345" s="89">
        <v>15206900</v>
      </c>
      <c r="H345" s="89">
        <v>15206900</v>
      </c>
      <c r="I345" s="89">
        <v>15206900</v>
      </c>
    </row>
    <row r="346" spans="1:9" ht="15.6" hidden="1">
      <c r="A346" s="199">
        <f t="shared" si="8"/>
        <v>335</v>
      </c>
      <c r="B346" s="293" t="s">
        <v>531</v>
      </c>
      <c r="C346" s="294" t="s">
        <v>146</v>
      </c>
      <c r="D346" s="294" t="s">
        <v>403</v>
      </c>
      <c r="E346" s="294" t="s">
        <v>618</v>
      </c>
      <c r="F346" s="294" t="s">
        <v>532</v>
      </c>
      <c r="G346" s="295">
        <v>15206900</v>
      </c>
      <c r="H346" s="295">
        <v>15206900</v>
      </c>
      <c r="I346" s="295">
        <v>15206900</v>
      </c>
    </row>
    <row r="347" spans="1:9" ht="15.6">
      <c r="A347" s="199">
        <f t="shared" si="8"/>
        <v>336</v>
      </c>
      <c r="B347" s="88" t="s">
        <v>404</v>
      </c>
      <c r="C347" s="87" t="s">
        <v>146</v>
      </c>
      <c r="D347" s="87" t="s">
        <v>405</v>
      </c>
      <c r="E347" s="87"/>
      <c r="F347" s="87"/>
      <c r="G347" s="89">
        <v>2287800</v>
      </c>
      <c r="H347" s="89">
        <v>2287800</v>
      </c>
      <c r="I347" s="89">
        <v>2287800</v>
      </c>
    </row>
    <row r="348" spans="1:9" ht="31.2">
      <c r="A348" s="199">
        <f t="shared" si="8"/>
        <v>337</v>
      </c>
      <c r="B348" s="88" t="s">
        <v>502</v>
      </c>
      <c r="C348" s="87" t="s">
        <v>146</v>
      </c>
      <c r="D348" s="87" t="s">
        <v>405</v>
      </c>
      <c r="E348" s="87" t="s">
        <v>503</v>
      </c>
      <c r="F348" s="87"/>
      <c r="G348" s="89">
        <v>2287800</v>
      </c>
      <c r="H348" s="89">
        <v>2287800</v>
      </c>
      <c r="I348" s="89">
        <v>2287800</v>
      </c>
    </row>
    <row r="349" spans="1:9" ht="31.2">
      <c r="A349" s="199">
        <f t="shared" si="8"/>
        <v>338</v>
      </c>
      <c r="B349" s="88" t="s">
        <v>591</v>
      </c>
      <c r="C349" s="87" t="s">
        <v>146</v>
      </c>
      <c r="D349" s="87" t="s">
        <v>405</v>
      </c>
      <c r="E349" s="87" t="s">
        <v>592</v>
      </c>
      <c r="F349" s="87"/>
      <c r="G349" s="89">
        <v>216000</v>
      </c>
      <c r="H349" s="89">
        <v>216000</v>
      </c>
      <c r="I349" s="89">
        <v>216000</v>
      </c>
    </row>
    <row r="350" spans="1:9" ht="280.8">
      <c r="A350" s="199">
        <f t="shared" si="8"/>
        <v>339</v>
      </c>
      <c r="B350" s="296" t="s">
        <v>619</v>
      </c>
      <c r="C350" s="87" t="s">
        <v>146</v>
      </c>
      <c r="D350" s="87" t="s">
        <v>405</v>
      </c>
      <c r="E350" s="87" t="s">
        <v>620</v>
      </c>
      <c r="F350" s="87"/>
      <c r="G350" s="89">
        <v>216000</v>
      </c>
      <c r="H350" s="89">
        <v>216000</v>
      </c>
      <c r="I350" s="89">
        <v>216000</v>
      </c>
    </row>
    <row r="351" spans="1:9" ht="46.8" hidden="1">
      <c r="A351" s="199">
        <f t="shared" si="8"/>
        <v>340</v>
      </c>
      <c r="B351" s="88" t="s">
        <v>529</v>
      </c>
      <c r="C351" s="87" t="s">
        <v>146</v>
      </c>
      <c r="D351" s="87" t="s">
        <v>405</v>
      </c>
      <c r="E351" s="87" t="s">
        <v>620</v>
      </c>
      <c r="F351" s="87" t="s">
        <v>530</v>
      </c>
      <c r="G351" s="89">
        <v>216000</v>
      </c>
      <c r="H351" s="89">
        <v>216000</v>
      </c>
      <c r="I351" s="89">
        <v>216000</v>
      </c>
    </row>
    <row r="352" spans="1:9" ht="15.6" hidden="1">
      <c r="A352" s="199">
        <f t="shared" si="8"/>
        <v>341</v>
      </c>
      <c r="B352" s="293" t="s">
        <v>531</v>
      </c>
      <c r="C352" s="294" t="s">
        <v>146</v>
      </c>
      <c r="D352" s="294" t="s">
        <v>405</v>
      </c>
      <c r="E352" s="294" t="s">
        <v>620</v>
      </c>
      <c r="F352" s="294" t="s">
        <v>532</v>
      </c>
      <c r="G352" s="295">
        <v>216000</v>
      </c>
      <c r="H352" s="295">
        <v>216000</v>
      </c>
      <c r="I352" s="295">
        <v>216000</v>
      </c>
    </row>
    <row r="353" spans="1:9" ht="46.8">
      <c r="A353" s="199">
        <f t="shared" si="8"/>
        <v>342</v>
      </c>
      <c r="B353" s="88" t="s">
        <v>578</v>
      </c>
      <c r="C353" s="87" t="s">
        <v>146</v>
      </c>
      <c r="D353" s="87" t="s">
        <v>405</v>
      </c>
      <c r="E353" s="87" t="s">
        <v>579</v>
      </c>
      <c r="F353" s="87"/>
      <c r="G353" s="89">
        <v>2071800</v>
      </c>
      <c r="H353" s="89">
        <v>2071800</v>
      </c>
      <c r="I353" s="89">
        <v>2071800</v>
      </c>
    </row>
    <row r="354" spans="1:9" ht="187.2">
      <c r="A354" s="199">
        <f t="shared" si="8"/>
        <v>343</v>
      </c>
      <c r="B354" s="296" t="s">
        <v>621</v>
      </c>
      <c r="C354" s="87" t="s">
        <v>146</v>
      </c>
      <c r="D354" s="87" t="s">
        <v>405</v>
      </c>
      <c r="E354" s="87" t="s">
        <v>622</v>
      </c>
      <c r="F354" s="87"/>
      <c r="G354" s="89">
        <v>2071800</v>
      </c>
      <c r="H354" s="89">
        <v>2071800</v>
      </c>
      <c r="I354" s="89">
        <v>2071800</v>
      </c>
    </row>
    <row r="355" spans="1:9" ht="46.8" hidden="1">
      <c r="A355" s="199">
        <f t="shared" si="8"/>
        <v>344</v>
      </c>
      <c r="B355" s="88" t="s">
        <v>439</v>
      </c>
      <c r="C355" s="87" t="s">
        <v>146</v>
      </c>
      <c r="D355" s="87" t="s">
        <v>405</v>
      </c>
      <c r="E355" s="87" t="s">
        <v>622</v>
      </c>
      <c r="F355" s="87" t="s">
        <v>440</v>
      </c>
      <c r="G355" s="89">
        <v>40600</v>
      </c>
      <c r="H355" s="89">
        <v>40600</v>
      </c>
      <c r="I355" s="89">
        <v>40600</v>
      </c>
    </row>
    <row r="356" spans="1:9" ht="46.8" hidden="1">
      <c r="A356" s="199">
        <f t="shared" si="8"/>
        <v>345</v>
      </c>
      <c r="B356" s="293" t="s">
        <v>441</v>
      </c>
      <c r="C356" s="294" t="s">
        <v>146</v>
      </c>
      <c r="D356" s="294" t="s">
        <v>405</v>
      </c>
      <c r="E356" s="294" t="s">
        <v>622</v>
      </c>
      <c r="F356" s="294" t="s">
        <v>201</v>
      </c>
      <c r="G356" s="295">
        <v>40600</v>
      </c>
      <c r="H356" s="295">
        <v>40600</v>
      </c>
      <c r="I356" s="295">
        <v>40600</v>
      </c>
    </row>
    <row r="357" spans="1:9" ht="31.2" hidden="1">
      <c r="A357" s="199">
        <f t="shared" si="8"/>
        <v>346</v>
      </c>
      <c r="B357" s="88" t="s">
        <v>533</v>
      </c>
      <c r="C357" s="87" t="s">
        <v>146</v>
      </c>
      <c r="D357" s="87" t="s">
        <v>405</v>
      </c>
      <c r="E357" s="87" t="s">
        <v>622</v>
      </c>
      <c r="F357" s="87" t="s">
        <v>534</v>
      </c>
      <c r="G357" s="89">
        <v>2031200</v>
      </c>
      <c r="H357" s="89">
        <v>2031200</v>
      </c>
      <c r="I357" s="89">
        <v>2031200</v>
      </c>
    </row>
    <row r="358" spans="1:9" ht="46.8" hidden="1">
      <c r="A358" s="199">
        <f t="shared" si="8"/>
        <v>347</v>
      </c>
      <c r="B358" s="293" t="s">
        <v>535</v>
      </c>
      <c r="C358" s="294" t="s">
        <v>146</v>
      </c>
      <c r="D358" s="294" t="s">
        <v>405</v>
      </c>
      <c r="E358" s="294" t="s">
        <v>622</v>
      </c>
      <c r="F358" s="294" t="s">
        <v>536</v>
      </c>
      <c r="G358" s="295">
        <v>2031200</v>
      </c>
      <c r="H358" s="295">
        <v>2031200</v>
      </c>
      <c r="I358" s="295">
        <v>2031200</v>
      </c>
    </row>
    <row r="359" spans="1:9" ht="15.6">
      <c r="A359" s="199">
        <f t="shared" si="8"/>
        <v>348</v>
      </c>
      <c r="B359" s="88" t="s">
        <v>623</v>
      </c>
      <c r="C359" s="87" t="s">
        <v>148</v>
      </c>
      <c r="D359" s="87"/>
      <c r="E359" s="87"/>
      <c r="F359" s="87"/>
      <c r="G359" s="89">
        <f>116297053.61+6900</f>
        <v>116303953.61</v>
      </c>
      <c r="H359" s="89">
        <v>99608749.609999999</v>
      </c>
      <c r="I359" s="89">
        <v>91687775.609999999</v>
      </c>
    </row>
    <row r="360" spans="1:9" ht="31.2">
      <c r="A360" s="199">
        <f t="shared" si="8"/>
        <v>349</v>
      </c>
      <c r="B360" s="88" t="s">
        <v>326</v>
      </c>
      <c r="C360" s="87" t="s">
        <v>148</v>
      </c>
      <c r="D360" s="87" t="s">
        <v>327</v>
      </c>
      <c r="E360" s="87"/>
      <c r="F360" s="87"/>
      <c r="G360" s="89">
        <v>28587014.940000001</v>
      </c>
      <c r="H360" s="89">
        <v>16804027.82</v>
      </c>
      <c r="I360" s="89">
        <v>16789727.82</v>
      </c>
    </row>
    <row r="361" spans="1:9" ht="62.4">
      <c r="A361" s="199">
        <f t="shared" si="8"/>
        <v>350</v>
      </c>
      <c r="B361" s="88" t="s">
        <v>328</v>
      </c>
      <c r="C361" s="87" t="s">
        <v>148</v>
      </c>
      <c r="D361" s="87" t="s">
        <v>329</v>
      </c>
      <c r="E361" s="87"/>
      <c r="F361" s="87"/>
      <c r="G361" s="89">
        <v>1535101.75</v>
      </c>
      <c r="H361" s="89">
        <v>1535101.75</v>
      </c>
      <c r="I361" s="89">
        <v>1535101.75</v>
      </c>
    </row>
    <row r="362" spans="1:9" ht="15.6">
      <c r="A362" s="199">
        <f t="shared" si="8"/>
        <v>351</v>
      </c>
      <c r="B362" s="88" t="s">
        <v>444</v>
      </c>
      <c r="C362" s="87" t="s">
        <v>148</v>
      </c>
      <c r="D362" s="87" t="s">
        <v>329</v>
      </c>
      <c r="E362" s="87" t="s">
        <v>445</v>
      </c>
      <c r="F362" s="87"/>
      <c r="G362" s="89">
        <v>1535101.75</v>
      </c>
      <c r="H362" s="89">
        <v>1535101.75</v>
      </c>
      <c r="I362" s="89">
        <v>1535101.75</v>
      </c>
    </row>
    <row r="363" spans="1:9" ht="46.8">
      <c r="A363" s="199">
        <f t="shared" si="8"/>
        <v>352</v>
      </c>
      <c r="B363" s="88" t="s">
        <v>624</v>
      </c>
      <c r="C363" s="87" t="s">
        <v>148</v>
      </c>
      <c r="D363" s="87" t="s">
        <v>329</v>
      </c>
      <c r="E363" s="87" t="s">
        <v>625</v>
      </c>
      <c r="F363" s="87"/>
      <c r="G363" s="89">
        <v>1535101.75</v>
      </c>
      <c r="H363" s="89">
        <v>1535101.75</v>
      </c>
      <c r="I363" s="89">
        <v>1535101.75</v>
      </c>
    </row>
    <row r="364" spans="1:9" ht="31.2">
      <c r="A364" s="199">
        <f t="shared" si="8"/>
        <v>353</v>
      </c>
      <c r="B364" s="88" t="s">
        <v>626</v>
      </c>
      <c r="C364" s="87" t="s">
        <v>148</v>
      </c>
      <c r="D364" s="87" t="s">
        <v>329</v>
      </c>
      <c r="E364" s="87" t="s">
        <v>627</v>
      </c>
      <c r="F364" s="87"/>
      <c r="G364" s="89">
        <v>1535101.75</v>
      </c>
      <c r="H364" s="89">
        <v>1535101.75</v>
      </c>
      <c r="I364" s="89">
        <v>1535101.75</v>
      </c>
    </row>
    <row r="365" spans="1:9" ht="93.6" hidden="1">
      <c r="A365" s="199">
        <f t="shared" si="8"/>
        <v>354</v>
      </c>
      <c r="B365" s="88" t="s">
        <v>437</v>
      </c>
      <c r="C365" s="87" t="s">
        <v>148</v>
      </c>
      <c r="D365" s="87" t="s">
        <v>329</v>
      </c>
      <c r="E365" s="87" t="s">
        <v>627</v>
      </c>
      <c r="F365" s="87" t="s">
        <v>200</v>
      </c>
      <c r="G365" s="89">
        <v>1535101.75</v>
      </c>
      <c r="H365" s="89">
        <v>1535101.75</v>
      </c>
      <c r="I365" s="89">
        <v>1535101.75</v>
      </c>
    </row>
    <row r="366" spans="1:9" ht="46.8" hidden="1">
      <c r="A366" s="199">
        <f t="shared" si="8"/>
        <v>355</v>
      </c>
      <c r="B366" s="293" t="s">
        <v>438</v>
      </c>
      <c r="C366" s="294" t="s">
        <v>148</v>
      </c>
      <c r="D366" s="294" t="s">
        <v>329</v>
      </c>
      <c r="E366" s="294" t="s">
        <v>627</v>
      </c>
      <c r="F366" s="294" t="s">
        <v>215</v>
      </c>
      <c r="G366" s="295">
        <v>1535101.75</v>
      </c>
      <c r="H366" s="295">
        <v>1535101.75</v>
      </c>
      <c r="I366" s="295">
        <v>1535101.75</v>
      </c>
    </row>
    <row r="367" spans="1:9" ht="78">
      <c r="A367" s="199">
        <f t="shared" si="8"/>
        <v>356</v>
      </c>
      <c r="B367" s="88" t="s">
        <v>330</v>
      </c>
      <c r="C367" s="87" t="s">
        <v>148</v>
      </c>
      <c r="D367" s="87" t="s">
        <v>331</v>
      </c>
      <c r="E367" s="87"/>
      <c r="F367" s="87"/>
      <c r="G367" s="89">
        <v>3066060.26</v>
      </c>
      <c r="H367" s="89">
        <v>2239677.62</v>
      </c>
      <c r="I367" s="89">
        <v>2239677.62</v>
      </c>
    </row>
    <row r="368" spans="1:9" ht="15.6">
      <c r="A368" s="199">
        <f t="shared" si="8"/>
        <v>357</v>
      </c>
      <c r="B368" s="88" t="s">
        <v>444</v>
      </c>
      <c r="C368" s="87" t="s">
        <v>148</v>
      </c>
      <c r="D368" s="87" t="s">
        <v>331</v>
      </c>
      <c r="E368" s="87" t="s">
        <v>445</v>
      </c>
      <c r="F368" s="87"/>
      <c r="G368" s="89">
        <v>3066060.26</v>
      </c>
      <c r="H368" s="89">
        <v>2239677.62</v>
      </c>
      <c r="I368" s="89">
        <v>2239677.62</v>
      </c>
    </row>
    <row r="369" spans="1:9" ht="46.8">
      <c r="A369" s="199">
        <f t="shared" si="8"/>
        <v>358</v>
      </c>
      <c r="B369" s="88" t="s">
        <v>624</v>
      </c>
      <c r="C369" s="87" t="s">
        <v>148</v>
      </c>
      <c r="D369" s="87" t="s">
        <v>331</v>
      </c>
      <c r="E369" s="87" t="s">
        <v>625</v>
      </c>
      <c r="F369" s="87"/>
      <c r="G369" s="89">
        <v>3066060.26</v>
      </c>
      <c r="H369" s="89">
        <v>2239677.62</v>
      </c>
      <c r="I369" s="89">
        <v>2239677.62</v>
      </c>
    </row>
    <row r="370" spans="1:9" ht="46.8">
      <c r="A370" s="199">
        <f t="shared" si="8"/>
        <v>359</v>
      </c>
      <c r="B370" s="88" t="s">
        <v>628</v>
      </c>
      <c r="C370" s="87" t="s">
        <v>148</v>
      </c>
      <c r="D370" s="87" t="s">
        <v>331</v>
      </c>
      <c r="E370" s="87" t="s">
        <v>629</v>
      </c>
      <c r="F370" s="87"/>
      <c r="G370" s="89">
        <v>3066060.26</v>
      </c>
      <c r="H370" s="89">
        <v>2239677.62</v>
      </c>
      <c r="I370" s="89">
        <v>2239677.62</v>
      </c>
    </row>
    <row r="371" spans="1:9" ht="93.6" hidden="1">
      <c r="A371" s="199">
        <f t="shared" si="8"/>
        <v>360</v>
      </c>
      <c r="B371" s="88" t="s">
        <v>437</v>
      </c>
      <c r="C371" s="87" t="s">
        <v>148</v>
      </c>
      <c r="D371" s="87" t="s">
        <v>331</v>
      </c>
      <c r="E371" s="87" t="s">
        <v>629</v>
      </c>
      <c r="F371" s="87" t="s">
        <v>200</v>
      </c>
      <c r="G371" s="89">
        <v>3066060.26</v>
      </c>
      <c r="H371" s="89">
        <v>2239677.62</v>
      </c>
      <c r="I371" s="89">
        <v>2239677.62</v>
      </c>
    </row>
    <row r="372" spans="1:9" ht="46.8" hidden="1">
      <c r="A372" s="199">
        <f t="shared" si="8"/>
        <v>361</v>
      </c>
      <c r="B372" s="293" t="s">
        <v>438</v>
      </c>
      <c r="C372" s="294" t="s">
        <v>148</v>
      </c>
      <c r="D372" s="294" t="s">
        <v>331</v>
      </c>
      <c r="E372" s="294" t="s">
        <v>629</v>
      </c>
      <c r="F372" s="294" t="s">
        <v>215</v>
      </c>
      <c r="G372" s="295">
        <v>3066060.26</v>
      </c>
      <c r="H372" s="295">
        <v>2239677.62</v>
      </c>
      <c r="I372" s="295">
        <v>2239677.62</v>
      </c>
    </row>
    <row r="373" spans="1:9" ht="93.6">
      <c r="A373" s="199">
        <f t="shared" si="8"/>
        <v>362</v>
      </c>
      <c r="B373" s="88" t="s">
        <v>332</v>
      </c>
      <c r="C373" s="87" t="s">
        <v>148</v>
      </c>
      <c r="D373" s="87" t="s">
        <v>333</v>
      </c>
      <c r="E373" s="87"/>
      <c r="F373" s="87"/>
      <c r="G373" s="89">
        <v>20109457.350000001</v>
      </c>
      <c r="H373" s="89">
        <v>11300911.66</v>
      </c>
      <c r="I373" s="89">
        <v>11300911.66</v>
      </c>
    </row>
    <row r="374" spans="1:9" ht="31.2">
      <c r="A374" s="199">
        <f t="shared" si="8"/>
        <v>363</v>
      </c>
      <c r="B374" s="88" t="s">
        <v>582</v>
      </c>
      <c r="C374" s="87" t="s">
        <v>148</v>
      </c>
      <c r="D374" s="87" t="s">
        <v>333</v>
      </c>
      <c r="E374" s="87" t="s">
        <v>583</v>
      </c>
      <c r="F374" s="87"/>
      <c r="G374" s="89">
        <v>1687266.24</v>
      </c>
      <c r="H374" s="89">
        <v>1285180.0900000001</v>
      </c>
      <c r="I374" s="89">
        <v>1285180.0900000001</v>
      </c>
    </row>
    <row r="375" spans="1:9" ht="46.8">
      <c r="A375" s="199">
        <f t="shared" si="8"/>
        <v>364</v>
      </c>
      <c r="B375" s="88" t="s">
        <v>584</v>
      </c>
      <c r="C375" s="87" t="s">
        <v>148</v>
      </c>
      <c r="D375" s="87" t="s">
        <v>333</v>
      </c>
      <c r="E375" s="87" t="s">
        <v>585</v>
      </c>
      <c r="F375" s="87"/>
      <c r="G375" s="89">
        <v>1687266.24</v>
      </c>
      <c r="H375" s="89">
        <v>1285180.0900000001</v>
      </c>
      <c r="I375" s="89">
        <v>1285180.0900000001</v>
      </c>
    </row>
    <row r="376" spans="1:9" ht="109.2">
      <c r="A376" s="199">
        <f t="shared" si="8"/>
        <v>365</v>
      </c>
      <c r="B376" s="88" t="s">
        <v>630</v>
      </c>
      <c r="C376" s="87" t="s">
        <v>148</v>
      </c>
      <c r="D376" s="87" t="s">
        <v>333</v>
      </c>
      <c r="E376" s="87" t="s">
        <v>631</v>
      </c>
      <c r="F376" s="87"/>
      <c r="G376" s="89">
        <v>1687266.24</v>
      </c>
      <c r="H376" s="89">
        <v>1285180.0900000001</v>
      </c>
      <c r="I376" s="89">
        <v>1285180.0900000001</v>
      </c>
    </row>
    <row r="377" spans="1:9" ht="93.6" hidden="1">
      <c r="A377" s="199">
        <f t="shared" si="8"/>
        <v>366</v>
      </c>
      <c r="B377" s="88" t="s">
        <v>437</v>
      </c>
      <c r="C377" s="87" t="s">
        <v>148</v>
      </c>
      <c r="D377" s="87" t="s">
        <v>333</v>
      </c>
      <c r="E377" s="87" t="s">
        <v>631</v>
      </c>
      <c r="F377" s="87" t="s">
        <v>200</v>
      </c>
      <c r="G377" s="89">
        <v>1673304.48</v>
      </c>
      <c r="H377" s="89">
        <v>1285180.0900000001</v>
      </c>
      <c r="I377" s="89">
        <v>1285180.0900000001</v>
      </c>
    </row>
    <row r="378" spans="1:9" ht="46.8" hidden="1">
      <c r="A378" s="199">
        <f t="shared" si="8"/>
        <v>367</v>
      </c>
      <c r="B378" s="293" t="s">
        <v>438</v>
      </c>
      <c r="C378" s="294" t="s">
        <v>148</v>
      </c>
      <c r="D378" s="294" t="s">
        <v>333</v>
      </c>
      <c r="E378" s="294" t="s">
        <v>631</v>
      </c>
      <c r="F378" s="294" t="s">
        <v>215</v>
      </c>
      <c r="G378" s="295">
        <v>1673304.48</v>
      </c>
      <c r="H378" s="295">
        <v>1285180.0900000001</v>
      </c>
      <c r="I378" s="295">
        <v>1285180.0900000001</v>
      </c>
    </row>
    <row r="379" spans="1:9" ht="46.8" hidden="1">
      <c r="A379" s="199">
        <f t="shared" si="8"/>
        <v>368</v>
      </c>
      <c r="B379" s="88" t="s">
        <v>439</v>
      </c>
      <c r="C379" s="87" t="s">
        <v>148</v>
      </c>
      <c r="D379" s="87" t="s">
        <v>333</v>
      </c>
      <c r="E379" s="87" t="s">
        <v>631</v>
      </c>
      <c r="F379" s="87" t="s">
        <v>440</v>
      </c>
      <c r="G379" s="89">
        <v>13961.76</v>
      </c>
      <c r="H379" s="89">
        <v>0</v>
      </c>
      <c r="I379" s="89">
        <v>0</v>
      </c>
    </row>
    <row r="380" spans="1:9" ht="46.8" hidden="1">
      <c r="A380" s="199">
        <f t="shared" si="8"/>
        <v>369</v>
      </c>
      <c r="B380" s="293" t="s">
        <v>441</v>
      </c>
      <c r="C380" s="294" t="s">
        <v>148</v>
      </c>
      <c r="D380" s="294" t="s">
        <v>333</v>
      </c>
      <c r="E380" s="294" t="s">
        <v>631</v>
      </c>
      <c r="F380" s="294" t="s">
        <v>201</v>
      </c>
      <c r="G380" s="295">
        <v>13961.76</v>
      </c>
      <c r="H380" s="295">
        <v>0</v>
      </c>
      <c r="I380" s="295">
        <v>0</v>
      </c>
    </row>
    <row r="381" spans="1:9" ht="62.4">
      <c r="A381" s="199">
        <f t="shared" si="8"/>
        <v>370</v>
      </c>
      <c r="B381" s="88" t="s">
        <v>632</v>
      </c>
      <c r="C381" s="87" t="s">
        <v>148</v>
      </c>
      <c r="D381" s="87" t="s">
        <v>333</v>
      </c>
      <c r="E381" s="87" t="s">
        <v>633</v>
      </c>
      <c r="F381" s="87"/>
      <c r="G381" s="89">
        <v>614039.56999999995</v>
      </c>
      <c r="H381" s="89">
        <v>456280.96</v>
      </c>
      <c r="I381" s="89">
        <v>456280.96</v>
      </c>
    </row>
    <row r="382" spans="1:9" ht="46.8">
      <c r="A382" s="199">
        <f t="shared" si="8"/>
        <v>371</v>
      </c>
      <c r="B382" s="88" t="s">
        <v>519</v>
      </c>
      <c r="C382" s="87" t="s">
        <v>148</v>
      </c>
      <c r="D382" s="87" t="s">
        <v>333</v>
      </c>
      <c r="E382" s="87" t="s">
        <v>634</v>
      </c>
      <c r="F382" s="87"/>
      <c r="G382" s="89">
        <v>614039.56999999995</v>
      </c>
      <c r="H382" s="89">
        <v>456280.96</v>
      </c>
      <c r="I382" s="89">
        <v>456280.96</v>
      </c>
    </row>
    <row r="383" spans="1:9" ht="140.4">
      <c r="A383" s="199">
        <f t="shared" si="8"/>
        <v>372</v>
      </c>
      <c r="B383" s="296" t="s">
        <v>635</v>
      </c>
      <c r="C383" s="87" t="s">
        <v>148</v>
      </c>
      <c r="D383" s="87" t="s">
        <v>333</v>
      </c>
      <c r="E383" s="87" t="s">
        <v>636</v>
      </c>
      <c r="F383" s="87"/>
      <c r="G383" s="89">
        <v>614039.56999999995</v>
      </c>
      <c r="H383" s="89">
        <v>456280.96</v>
      </c>
      <c r="I383" s="89">
        <v>456280.96</v>
      </c>
    </row>
    <row r="384" spans="1:9" ht="93.6" hidden="1">
      <c r="A384" s="199">
        <f t="shared" si="8"/>
        <v>373</v>
      </c>
      <c r="B384" s="88" t="s">
        <v>437</v>
      </c>
      <c r="C384" s="87" t="s">
        <v>148</v>
      </c>
      <c r="D384" s="87" t="s">
        <v>333</v>
      </c>
      <c r="E384" s="87" t="s">
        <v>636</v>
      </c>
      <c r="F384" s="87" t="s">
        <v>200</v>
      </c>
      <c r="G384" s="89">
        <v>594077.81000000006</v>
      </c>
      <c r="H384" s="89">
        <v>456280.96</v>
      </c>
      <c r="I384" s="89">
        <v>456280.96</v>
      </c>
    </row>
    <row r="385" spans="1:9" ht="46.8" hidden="1">
      <c r="A385" s="199">
        <f t="shared" si="8"/>
        <v>374</v>
      </c>
      <c r="B385" s="293" t="s">
        <v>438</v>
      </c>
      <c r="C385" s="294" t="s">
        <v>148</v>
      </c>
      <c r="D385" s="294" t="s">
        <v>333</v>
      </c>
      <c r="E385" s="294" t="s">
        <v>636</v>
      </c>
      <c r="F385" s="294" t="s">
        <v>215</v>
      </c>
      <c r="G385" s="295">
        <v>594077.81000000006</v>
      </c>
      <c r="H385" s="295">
        <v>456280.96</v>
      </c>
      <c r="I385" s="295">
        <v>456280.96</v>
      </c>
    </row>
    <row r="386" spans="1:9" ht="46.8" hidden="1">
      <c r="A386" s="199">
        <f t="shared" si="8"/>
        <v>375</v>
      </c>
      <c r="B386" s="88" t="s">
        <v>439</v>
      </c>
      <c r="C386" s="87" t="s">
        <v>148</v>
      </c>
      <c r="D386" s="87" t="s">
        <v>333</v>
      </c>
      <c r="E386" s="87" t="s">
        <v>636</v>
      </c>
      <c r="F386" s="87" t="s">
        <v>440</v>
      </c>
      <c r="G386" s="89">
        <v>19961.759999999998</v>
      </c>
      <c r="H386" s="89">
        <v>0</v>
      </c>
      <c r="I386" s="89">
        <v>0</v>
      </c>
    </row>
    <row r="387" spans="1:9" ht="46.8" hidden="1">
      <c r="A387" s="199">
        <f t="shared" si="8"/>
        <v>376</v>
      </c>
      <c r="B387" s="293" t="s">
        <v>441</v>
      </c>
      <c r="C387" s="294" t="s">
        <v>148</v>
      </c>
      <c r="D387" s="294" t="s">
        <v>333</v>
      </c>
      <c r="E387" s="294" t="s">
        <v>636</v>
      </c>
      <c r="F387" s="294" t="s">
        <v>201</v>
      </c>
      <c r="G387" s="295">
        <v>19961.759999999998</v>
      </c>
      <c r="H387" s="295">
        <v>0</v>
      </c>
      <c r="I387" s="295">
        <v>0</v>
      </c>
    </row>
    <row r="388" spans="1:9" ht="15.6">
      <c r="A388" s="199">
        <f t="shared" si="8"/>
        <v>377</v>
      </c>
      <c r="B388" s="88" t="s">
        <v>444</v>
      </c>
      <c r="C388" s="87" t="s">
        <v>148</v>
      </c>
      <c r="D388" s="87" t="s">
        <v>333</v>
      </c>
      <c r="E388" s="87" t="s">
        <v>445</v>
      </c>
      <c r="F388" s="87"/>
      <c r="G388" s="89">
        <v>17808151.539999999</v>
      </c>
      <c r="H388" s="89">
        <v>9559450.6099999994</v>
      </c>
      <c r="I388" s="89">
        <v>9559450.6099999994</v>
      </c>
    </row>
    <row r="389" spans="1:9" ht="46.8">
      <c r="A389" s="199">
        <f t="shared" si="8"/>
        <v>378</v>
      </c>
      <c r="B389" s="88" t="s">
        <v>624</v>
      </c>
      <c r="C389" s="87" t="s">
        <v>148</v>
      </c>
      <c r="D389" s="87" t="s">
        <v>333</v>
      </c>
      <c r="E389" s="87" t="s">
        <v>625</v>
      </c>
      <c r="F389" s="87"/>
      <c r="G389" s="89">
        <v>17808151.539999999</v>
      </c>
      <c r="H389" s="89">
        <v>9559450.6099999994</v>
      </c>
      <c r="I389" s="89">
        <v>9559450.6099999994</v>
      </c>
    </row>
    <row r="390" spans="1:9" ht="46.8">
      <c r="A390" s="199">
        <f t="shared" si="8"/>
        <v>379</v>
      </c>
      <c r="B390" s="88" t="s">
        <v>628</v>
      </c>
      <c r="C390" s="87" t="s">
        <v>148</v>
      </c>
      <c r="D390" s="87" t="s">
        <v>333</v>
      </c>
      <c r="E390" s="87" t="s">
        <v>629</v>
      </c>
      <c r="F390" s="87"/>
      <c r="G390" s="89">
        <v>17684804.73</v>
      </c>
      <c r="H390" s="89">
        <v>9559450.6099999994</v>
      </c>
      <c r="I390" s="89">
        <v>9559450.6099999994</v>
      </c>
    </row>
    <row r="391" spans="1:9" ht="93.6" hidden="1">
      <c r="A391" s="199">
        <f t="shared" si="8"/>
        <v>380</v>
      </c>
      <c r="B391" s="88" t="s">
        <v>437</v>
      </c>
      <c r="C391" s="87" t="s">
        <v>148</v>
      </c>
      <c r="D391" s="87" t="s">
        <v>333</v>
      </c>
      <c r="E391" s="87" t="s">
        <v>629</v>
      </c>
      <c r="F391" s="87" t="s">
        <v>200</v>
      </c>
      <c r="G391" s="89">
        <v>12446404.689999999</v>
      </c>
      <c r="H391" s="89">
        <v>9559450.6099999994</v>
      </c>
      <c r="I391" s="89">
        <v>9559450.6099999994</v>
      </c>
    </row>
    <row r="392" spans="1:9" ht="46.8" hidden="1">
      <c r="A392" s="199">
        <f t="shared" si="8"/>
        <v>381</v>
      </c>
      <c r="B392" s="293" t="s">
        <v>438</v>
      </c>
      <c r="C392" s="294" t="s">
        <v>148</v>
      </c>
      <c r="D392" s="294" t="s">
        <v>333</v>
      </c>
      <c r="E392" s="294" t="s">
        <v>629</v>
      </c>
      <c r="F392" s="294" t="s">
        <v>215</v>
      </c>
      <c r="G392" s="295">
        <v>12446404.689999999</v>
      </c>
      <c r="H392" s="295">
        <v>9559450.6099999994</v>
      </c>
      <c r="I392" s="295">
        <v>9559450.6099999994</v>
      </c>
    </row>
    <row r="393" spans="1:9" ht="46.8" hidden="1">
      <c r="A393" s="199">
        <f t="shared" si="8"/>
        <v>382</v>
      </c>
      <c r="B393" s="88" t="s">
        <v>439</v>
      </c>
      <c r="C393" s="87" t="s">
        <v>148</v>
      </c>
      <c r="D393" s="87" t="s">
        <v>333</v>
      </c>
      <c r="E393" s="87" t="s">
        <v>629</v>
      </c>
      <c r="F393" s="87" t="s">
        <v>440</v>
      </c>
      <c r="G393" s="89">
        <v>5199512.54</v>
      </c>
      <c r="H393" s="89">
        <v>0</v>
      </c>
      <c r="I393" s="89">
        <v>0</v>
      </c>
    </row>
    <row r="394" spans="1:9" ht="46.8" hidden="1">
      <c r="A394" s="199">
        <f t="shared" si="8"/>
        <v>383</v>
      </c>
      <c r="B394" s="293" t="s">
        <v>441</v>
      </c>
      <c r="C394" s="294" t="s">
        <v>148</v>
      </c>
      <c r="D394" s="294" t="s">
        <v>333</v>
      </c>
      <c r="E394" s="294" t="s">
        <v>629</v>
      </c>
      <c r="F394" s="294" t="s">
        <v>201</v>
      </c>
      <c r="G394" s="295">
        <v>5199512.54</v>
      </c>
      <c r="H394" s="295">
        <v>0</v>
      </c>
      <c r="I394" s="295">
        <v>0</v>
      </c>
    </row>
    <row r="395" spans="1:9" ht="15.6" hidden="1">
      <c r="A395" s="199">
        <f t="shared" si="8"/>
        <v>384</v>
      </c>
      <c r="B395" s="88" t="s">
        <v>491</v>
      </c>
      <c r="C395" s="87" t="s">
        <v>148</v>
      </c>
      <c r="D395" s="87" t="s">
        <v>333</v>
      </c>
      <c r="E395" s="87" t="s">
        <v>629</v>
      </c>
      <c r="F395" s="87" t="s">
        <v>492</v>
      </c>
      <c r="G395" s="89">
        <v>38887.5</v>
      </c>
      <c r="H395" s="89">
        <v>0</v>
      </c>
      <c r="I395" s="89">
        <v>0</v>
      </c>
    </row>
    <row r="396" spans="1:9" ht="31.2" hidden="1">
      <c r="A396" s="199">
        <f t="shared" si="8"/>
        <v>385</v>
      </c>
      <c r="B396" s="293" t="s">
        <v>493</v>
      </c>
      <c r="C396" s="294" t="s">
        <v>148</v>
      </c>
      <c r="D396" s="294" t="s">
        <v>333</v>
      </c>
      <c r="E396" s="294" t="s">
        <v>629</v>
      </c>
      <c r="F396" s="294" t="s">
        <v>494</v>
      </c>
      <c r="G396" s="295">
        <v>38887.5</v>
      </c>
      <c r="H396" s="295">
        <v>0</v>
      </c>
      <c r="I396" s="295">
        <v>0</v>
      </c>
    </row>
    <row r="397" spans="1:9" ht="109.2">
      <c r="A397" s="199">
        <f>A396+1</f>
        <v>386</v>
      </c>
      <c r="B397" s="88" t="s">
        <v>779</v>
      </c>
      <c r="C397" s="87" t="s">
        <v>148</v>
      </c>
      <c r="D397" s="87" t="s">
        <v>333</v>
      </c>
      <c r="E397" s="87" t="s">
        <v>1031</v>
      </c>
      <c r="F397" s="87"/>
      <c r="G397" s="89">
        <v>123346.81</v>
      </c>
      <c r="H397" s="89">
        <v>0</v>
      </c>
      <c r="I397" s="89">
        <v>0</v>
      </c>
    </row>
    <row r="398" spans="1:9" ht="93.6" hidden="1">
      <c r="A398" s="199">
        <f t="shared" ref="A398:A461" si="9">A397+1</f>
        <v>387</v>
      </c>
      <c r="B398" s="88" t="s">
        <v>437</v>
      </c>
      <c r="C398" s="87" t="s">
        <v>148</v>
      </c>
      <c r="D398" s="87" t="s">
        <v>333</v>
      </c>
      <c r="E398" s="87" t="s">
        <v>1031</v>
      </c>
      <c r="F398" s="87" t="s">
        <v>200</v>
      </c>
      <c r="G398" s="89">
        <v>123346.81</v>
      </c>
      <c r="H398" s="89">
        <v>0</v>
      </c>
      <c r="I398" s="89">
        <v>0</v>
      </c>
    </row>
    <row r="399" spans="1:9" ht="46.8" hidden="1">
      <c r="A399" s="199">
        <f t="shared" si="9"/>
        <v>388</v>
      </c>
      <c r="B399" s="293" t="s">
        <v>438</v>
      </c>
      <c r="C399" s="294" t="s">
        <v>148</v>
      </c>
      <c r="D399" s="294" t="s">
        <v>333</v>
      </c>
      <c r="E399" s="294" t="s">
        <v>1031</v>
      </c>
      <c r="F399" s="294" t="s">
        <v>215</v>
      </c>
      <c r="G399" s="295">
        <v>123346.81</v>
      </c>
      <c r="H399" s="295">
        <v>0</v>
      </c>
      <c r="I399" s="295">
        <v>0</v>
      </c>
    </row>
    <row r="400" spans="1:9" ht="15.6">
      <c r="A400" s="199">
        <f t="shared" si="9"/>
        <v>389</v>
      </c>
      <c r="B400" s="88" t="s">
        <v>334</v>
      </c>
      <c r="C400" s="87" t="s">
        <v>148</v>
      </c>
      <c r="D400" s="87" t="s">
        <v>335</v>
      </c>
      <c r="E400" s="87"/>
      <c r="F400" s="87"/>
      <c r="G400" s="89">
        <v>13500</v>
      </c>
      <c r="H400" s="89">
        <v>14300</v>
      </c>
      <c r="I400" s="89">
        <v>0</v>
      </c>
    </row>
    <row r="401" spans="1:9" ht="15.6">
      <c r="A401" s="199">
        <f t="shared" si="9"/>
        <v>390</v>
      </c>
      <c r="B401" s="88" t="s">
        <v>444</v>
      </c>
      <c r="C401" s="87" t="s">
        <v>148</v>
      </c>
      <c r="D401" s="87" t="s">
        <v>335</v>
      </c>
      <c r="E401" s="87" t="s">
        <v>445</v>
      </c>
      <c r="F401" s="87"/>
      <c r="G401" s="89">
        <v>13500</v>
      </c>
      <c r="H401" s="89">
        <v>14300</v>
      </c>
      <c r="I401" s="89">
        <v>0</v>
      </c>
    </row>
    <row r="402" spans="1:9" ht="46.8">
      <c r="A402" s="199">
        <f t="shared" si="9"/>
        <v>391</v>
      </c>
      <c r="B402" s="88" t="s">
        <v>624</v>
      </c>
      <c r="C402" s="87" t="s">
        <v>148</v>
      </c>
      <c r="D402" s="87" t="s">
        <v>335</v>
      </c>
      <c r="E402" s="87" t="s">
        <v>625</v>
      </c>
      <c r="F402" s="87"/>
      <c r="G402" s="89">
        <v>13500</v>
      </c>
      <c r="H402" s="89">
        <v>14300</v>
      </c>
      <c r="I402" s="89">
        <v>0</v>
      </c>
    </row>
    <row r="403" spans="1:9" ht="187.2">
      <c r="A403" s="199">
        <f t="shared" si="9"/>
        <v>392</v>
      </c>
      <c r="B403" s="296" t="s">
        <v>637</v>
      </c>
      <c r="C403" s="87" t="s">
        <v>148</v>
      </c>
      <c r="D403" s="87" t="s">
        <v>335</v>
      </c>
      <c r="E403" s="87" t="s">
        <v>638</v>
      </c>
      <c r="F403" s="87"/>
      <c r="G403" s="89">
        <v>13500</v>
      </c>
      <c r="H403" s="89">
        <v>14300</v>
      </c>
      <c r="I403" s="89">
        <v>0</v>
      </c>
    </row>
    <row r="404" spans="1:9" ht="46.8" hidden="1">
      <c r="A404" s="199">
        <f t="shared" si="9"/>
        <v>393</v>
      </c>
      <c r="B404" s="88" t="s">
        <v>439</v>
      </c>
      <c r="C404" s="87" t="s">
        <v>148</v>
      </c>
      <c r="D404" s="87" t="s">
        <v>335</v>
      </c>
      <c r="E404" s="87" t="s">
        <v>638</v>
      </c>
      <c r="F404" s="87" t="s">
        <v>440</v>
      </c>
      <c r="G404" s="89">
        <v>13500</v>
      </c>
      <c r="H404" s="89">
        <v>14300</v>
      </c>
      <c r="I404" s="89">
        <v>0</v>
      </c>
    </row>
    <row r="405" spans="1:9" ht="46.8" hidden="1">
      <c r="A405" s="199">
        <f t="shared" si="9"/>
        <v>394</v>
      </c>
      <c r="B405" s="293" t="s">
        <v>441</v>
      </c>
      <c r="C405" s="294" t="s">
        <v>148</v>
      </c>
      <c r="D405" s="294" t="s">
        <v>335</v>
      </c>
      <c r="E405" s="294" t="s">
        <v>638</v>
      </c>
      <c r="F405" s="294" t="s">
        <v>201</v>
      </c>
      <c r="G405" s="295">
        <v>13500</v>
      </c>
      <c r="H405" s="295">
        <v>14300</v>
      </c>
      <c r="I405" s="295">
        <v>0</v>
      </c>
    </row>
    <row r="406" spans="1:9" ht="31.2">
      <c r="A406" s="199">
        <f t="shared" si="9"/>
        <v>395</v>
      </c>
      <c r="B406" s="88" t="s">
        <v>1020</v>
      </c>
      <c r="C406" s="87" t="s">
        <v>148</v>
      </c>
      <c r="D406" s="87" t="s">
        <v>1019</v>
      </c>
      <c r="E406" s="87"/>
      <c r="F406" s="87"/>
      <c r="G406" s="89">
        <v>1229000</v>
      </c>
      <c r="H406" s="89">
        <v>0</v>
      </c>
      <c r="I406" s="89">
        <v>0</v>
      </c>
    </row>
    <row r="407" spans="1:9" ht="15.6">
      <c r="A407" s="199">
        <f t="shared" si="9"/>
        <v>396</v>
      </c>
      <c r="B407" s="88" t="s">
        <v>444</v>
      </c>
      <c r="C407" s="87" t="s">
        <v>148</v>
      </c>
      <c r="D407" s="87" t="s">
        <v>1019</v>
      </c>
      <c r="E407" s="87" t="s">
        <v>445</v>
      </c>
      <c r="F407" s="87"/>
      <c r="G407" s="89">
        <v>1229000</v>
      </c>
      <c r="H407" s="89">
        <v>0</v>
      </c>
      <c r="I407" s="89">
        <v>0</v>
      </c>
    </row>
    <row r="408" spans="1:9" ht="15.6">
      <c r="A408" s="199">
        <f t="shared" si="9"/>
        <v>397</v>
      </c>
      <c r="B408" s="88" t="s">
        <v>446</v>
      </c>
      <c r="C408" s="87" t="s">
        <v>148</v>
      </c>
      <c r="D408" s="87" t="s">
        <v>1019</v>
      </c>
      <c r="E408" s="87" t="s">
        <v>447</v>
      </c>
      <c r="F408" s="87"/>
      <c r="G408" s="89">
        <v>1229000</v>
      </c>
      <c r="H408" s="89">
        <v>0</v>
      </c>
      <c r="I408" s="89">
        <v>0</v>
      </c>
    </row>
    <row r="409" spans="1:9" ht="46.8">
      <c r="A409" s="199">
        <f t="shared" si="9"/>
        <v>398</v>
      </c>
      <c r="B409" s="88" t="s">
        <v>1032</v>
      </c>
      <c r="C409" s="87" t="s">
        <v>148</v>
      </c>
      <c r="D409" s="87" t="s">
        <v>1019</v>
      </c>
      <c r="E409" s="87" t="s">
        <v>1033</v>
      </c>
      <c r="F409" s="87"/>
      <c r="G409" s="89">
        <v>1229000</v>
      </c>
      <c r="H409" s="89">
        <v>0</v>
      </c>
      <c r="I409" s="89">
        <v>0</v>
      </c>
    </row>
    <row r="410" spans="1:9" ht="15.6" hidden="1">
      <c r="A410" s="199">
        <f t="shared" si="9"/>
        <v>399</v>
      </c>
      <c r="B410" s="88" t="s">
        <v>491</v>
      </c>
      <c r="C410" s="87" t="s">
        <v>148</v>
      </c>
      <c r="D410" s="87" t="s">
        <v>1019</v>
      </c>
      <c r="E410" s="87" t="s">
        <v>1033</v>
      </c>
      <c r="F410" s="87" t="s">
        <v>492</v>
      </c>
      <c r="G410" s="89">
        <v>1229000</v>
      </c>
      <c r="H410" s="89">
        <v>0</v>
      </c>
      <c r="I410" s="89">
        <v>0</v>
      </c>
    </row>
    <row r="411" spans="1:9" ht="15.6" hidden="1">
      <c r="A411" s="199">
        <f t="shared" si="9"/>
        <v>400</v>
      </c>
      <c r="B411" s="293" t="s">
        <v>1034</v>
      </c>
      <c r="C411" s="294" t="s">
        <v>148</v>
      </c>
      <c r="D411" s="294" t="s">
        <v>1019</v>
      </c>
      <c r="E411" s="294" t="s">
        <v>1033</v>
      </c>
      <c r="F411" s="294" t="s">
        <v>1035</v>
      </c>
      <c r="G411" s="295">
        <v>1229000</v>
      </c>
      <c r="H411" s="295">
        <v>0</v>
      </c>
      <c r="I411" s="295">
        <v>0</v>
      </c>
    </row>
    <row r="412" spans="1:9" ht="15.6">
      <c r="A412" s="199">
        <f t="shared" si="9"/>
        <v>401</v>
      </c>
      <c r="B412" s="88" t="s">
        <v>338</v>
      </c>
      <c r="C412" s="87" t="s">
        <v>148</v>
      </c>
      <c r="D412" s="87" t="s">
        <v>339</v>
      </c>
      <c r="E412" s="87"/>
      <c r="F412" s="87"/>
      <c r="G412" s="89">
        <v>200000</v>
      </c>
      <c r="H412" s="89">
        <v>0</v>
      </c>
      <c r="I412" s="89">
        <v>0</v>
      </c>
    </row>
    <row r="413" spans="1:9" ht="15.6">
      <c r="A413" s="199">
        <f t="shared" si="9"/>
        <v>402</v>
      </c>
      <c r="B413" s="88" t="s">
        <v>444</v>
      </c>
      <c r="C413" s="87" t="s">
        <v>148</v>
      </c>
      <c r="D413" s="87" t="s">
        <v>339</v>
      </c>
      <c r="E413" s="87" t="s">
        <v>445</v>
      </c>
      <c r="F413" s="87"/>
      <c r="G413" s="89">
        <v>200000</v>
      </c>
      <c r="H413" s="89">
        <v>0</v>
      </c>
      <c r="I413" s="89">
        <v>0</v>
      </c>
    </row>
    <row r="414" spans="1:9" ht="46.8">
      <c r="A414" s="199">
        <f t="shared" si="9"/>
        <v>403</v>
      </c>
      <c r="B414" s="88" t="s">
        <v>624</v>
      </c>
      <c r="C414" s="87" t="s">
        <v>148</v>
      </c>
      <c r="D414" s="87" t="s">
        <v>339</v>
      </c>
      <c r="E414" s="87" t="s">
        <v>625</v>
      </c>
      <c r="F414" s="87"/>
      <c r="G414" s="89">
        <v>200000</v>
      </c>
      <c r="H414" s="89">
        <v>0</v>
      </c>
      <c r="I414" s="89">
        <v>0</v>
      </c>
    </row>
    <row r="415" spans="1:9" ht="46.8">
      <c r="A415" s="199">
        <f t="shared" si="9"/>
        <v>404</v>
      </c>
      <c r="B415" s="88" t="s">
        <v>639</v>
      </c>
      <c r="C415" s="87" t="s">
        <v>148</v>
      </c>
      <c r="D415" s="87" t="s">
        <v>339</v>
      </c>
      <c r="E415" s="87" t="s">
        <v>640</v>
      </c>
      <c r="F415" s="87"/>
      <c r="G415" s="89">
        <v>200000</v>
      </c>
      <c r="H415" s="89">
        <v>0</v>
      </c>
      <c r="I415" s="89">
        <v>0</v>
      </c>
    </row>
    <row r="416" spans="1:9" ht="15.6" hidden="1">
      <c r="A416" s="199">
        <f t="shared" si="9"/>
        <v>405</v>
      </c>
      <c r="B416" s="88" t="s">
        <v>491</v>
      </c>
      <c r="C416" s="87" t="s">
        <v>148</v>
      </c>
      <c r="D416" s="87" t="s">
        <v>339</v>
      </c>
      <c r="E416" s="87" t="s">
        <v>640</v>
      </c>
      <c r="F416" s="87" t="s">
        <v>492</v>
      </c>
      <c r="G416" s="89">
        <v>200000</v>
      </c>
      <c r="H416" s="89">
        <v>0</v>
      </c>
      <c r="I416" s="89">
        <v>0</v>
      </c>
    </row>
    <row r="417" spans="1:9" ht="15.6" hidden="1">
      <c r="A417" s="199">
        <f t="shared" si="9"/>
        <v>406</v>
      </c>
      <c r="B417" s="293" t="s">
        <v>641</v>
      </c>
      <c r="C417" s="294" t="s">
        <v>148</v>
      </c>
      <c r="D417" s="294" t="s">
        <v>339</v>
      </c>
      <c r="E417" s="294" t="s">
        <v>640</v>
      </c>
      <c r="F417" s="294" t="s">
        <v>642</v>
      </c>
      <c r="G417" s="295">
        <v>200000</v>
      </c>
      <c r="H417" s="295">
        <v>0</v>
      </c>
      <c r="I417" s="295">
        <v>0</v>
      </c>
    </row>
    <row r="418" spans="1:9" ht="15.6">
      <c r="A418" s="199">
        <f t="shared" si="9"/>
        <v>407</v>
      </c>
      <c r="B418" s="88" t="s">
        <v>340</v>
      </c>
      <c r="C418" s="87" t="s">
        <v>148</v>
      </c>
      <c r="D418" s="87" t="s">
        <v>341</v>
      </c>
      <c r="E418" s="87"/>
      <c r="F418" s="87"/>
      <c r="G418" s="89">
        <v>2433895.58</v>
      </c>
      <c r="H418" s="89">
        <v>1714036.79</v>
      </c>
      <c r="I418" s="89">
        <v>1714036.79</v>
      </c>
    </row>
    <row r="419" spans="1:9" ht="15.6">
      <c r="A419" s="199">
        <f t="shared" si="9"/>
        <v>408</v>
      </c>
      <c r="B419" s="88" t="s">
        <v>444</v>
      </c>
      <c r="C419" s="87" t="s">
        <v>148</v>
      </c>
      <c r="D419" s="87" t="s">
        <v>341</v>
      </c>
      <c r="E419" s="87" t="s">
        <v>445</v>
      </c>
      <c r="F419" s="87"/>
      <c r="G419" s="89">
        <v>2433895.58</v>
      </c>
      <c r="H419" s="89">
        <v>1714036.79</v>
      </c>
      <c r="I419" s="89">
        <v>1714036.79</v>
      </c>
    </row>
    <row r="420" spans="1:9" ht="46.8">
      <c r="A420" s="199">
        <f t="shared" si="9"/>
        <v>409</v>
      </c>
      <c r="B420" s="88" t="s">
        <v>624</v>
      </c>
      <c r="C420" s="87" t="s">
        <v>148</v>
      </c>
      <c r="D420" s="87" t="s">
        <v>341</v>
      </c>
      <c r="E420" s="87" t="s">
        <v>625</v>
      </c>
      <c r="F420" s="87"/>
      <c r="G420" s="89">
        <v>2403240.67</v>
      </c>
      <c r="H420" s="89">
        <v>1714036.79</v>
      </c>
      <c r="I420" s="89">
        <v>1714036.79</v>
      </c>
    </row>
    <row r="421" spans="1:9" ht="46.8">
      <c r="A421" s="199">
        <f t="shared" si="9"/>
        <v>410</v>
      </c>
      <c r="B421" s="88" t="s">
        <v>643</v>
      </c>
      <c r="C421" s="87" t="s">
        <v>148</v>
      </c>
      <c r="D421" s="87" t="s">
        <v>341</v>
      </c>
      <c r="E421" s="87" t="s">
        <v>644</v>
      </c>
      <c r="F421" s="87"/>
      <c r="G421" s="89">
        <v>1559740.67</v>
      </c>
      <c r="H421" s="89">
        <v>870536.79</v>
      </c>
      <c r="I421" s="89">
        <v>870536.79</v>
      </c>
    </row>
    <row r="422" spans="1:9" ht="93.6" hidden="1">
      <c r="A422" s="199">
        <f t="shared" si="9"/>
        <v>411</v>
      </c>
      <c r="B422" s="88" t="s">
        <v>437</v>
      </c>
      <c r="C422" s="87" t="s">
        <v>148</v>
      </c>
      <c r="D422" s="87" t="s">
        <v>341</v>
      </c>
      <c r="E422" s="87" t="s">
        <v>644</v>
      </c>
      <c r="F422" s="87" t="s">
        <v>200</v>
      </c>
      <c r="G422" s="89">
        <v>1138438.8999999999</v>
      </c>
      <c r="H422" s="89">
        <v>870536.79</v>
      </c>
      <c r="I422" s="89">
        <v>870536.79</v>
      </c>
    </row>
    <row r="423" spans="1:9" ht="31.2" hidden="1">
      <c r="A423" s="199">
        <f t="shared" si="9"/>
        <v>412</v>
      </c>
      <c r="B423" s="293" t="s">
        <v>565</v>
      </c>
      <c r="C423" s="294" t="s">
        <v>148</v>
      </c>
      <c r="D423" s="294" t="s">
        <v>341</v>
      </c>
      <c r="E423" s="294" t="s">
        <v>644</v>
      </c>
      <c r="F423" s="294" t="s">
        <v>183</v>
      </c>
      <c r="G423" s="295">
        <v>1138438.8999999999</v>
      </c>
      <c r="H423" s="295">
        <v>870536.79</v>
      </c>
      <c r="I423" s="295">
        <v>870536.79</v>
      </c>
    </row>
    <row r="424" spans="1:9" ht="46.8" hidden="1">
      <c r="A424" s="199">
        <f t="shared" si="9"/>
        <v>413</v>
      </c>
      <c r="B424" s="88" t="s">
        <v>439</v>
      </c>
      <c r="C424" s="87" t="s">
        <v>148</v>
      </c>
      <c r="D424" s="87" t="s">
        <v>341</v>
      </c>
      <c r="E424" s="87" t="s">
        <v>644</v>
      </c>
      <c r="F424" s="87" t="s">
        <v>440</v>
      </c>
      <c r="G424" s="89">
        <v>421301.77</v>
      </c>
      <c r="H424" s="89">
        <v>0</v>
      </c>
      <c r="I424" s="89">
        <v>0</v>
      </c>
    </row>
    <row r="425" spans="1:9" ht="46.8" hidden="1">
      <c r="A425" s="199">
        <f t="shared" si="9"/>
        <v>414</v>
      </c>
      <c r="B425" s="293" t="s">
        <v>441</v>
      </c>
      <c r="C425" s="294" t="s">
        <v>148</v>
      </c>
      <c r="D425" s="294" t="s">
        <v>341</v>
      </c>
      <c r="E425" s="294" t="s">
        <v>644</v>
      </c>
      <c r="F425" s="294" t="s">
        <v>201</v>
      </c>
      <c r="G425" s="295">
        <v>421301.77</v>
      </c>
      <c r="H425" s="295">
        <v>0</v>
      </c>
      <c r="I425" s="295">
        <v>0</v>
      </c>
    </row>
    <row r="426" spans="1:9" ht="109.2">
      <c r="A426" s="199">
        <f>A425+1</f>
        <v>415</v>
      </c>
      <c r="B426" s="88" t="s">
        <v>1809</v>
      </c>
      <c r="C426" s="87" t="s">
        <v>148</v>
      </c>
      <c r="D426" s="87" t="s">
        <v>341</v>
      </c>
      <c r="E426" s="87" t="s">
        <v>646</v>
      </c>
      <c r="F426" s="87"/>
      <c r="G426" s="89">
        <v>17300</v>
      </c>
      <c r="H426" s="89">
        <v>17300</v>
      </c>
      <c r="I426" s="89">
        <v>17300</v>
      </c>
    </row>
    <row r="427" spans="1:9" ht="93.6" hidden="1">
      <c r="A427" s="199">
        <f t="shared" si="9"/>
        <v>416</v>
      </c>
      <c r="B427" s="88" t="s">
        <v>437</v>
      </c>
      <c r="C427" s="87" t="s">
        <v>148</v>
      </c>
      <c r="D427" s="87" t="s">
        <v>341</v>
      </c>
      <c r="E427" s="87" t="s">
        <v>646</v>
      </c>
      <c r="F427" s="87" t="s">
        <v>200</v>
      </c>
      <c r="G427" s="89">
        <v>16280</v>
      </c>
      <c r="H427" s="89">
        <v>16280</v>
      </c>
      <c r="I427" s="89">
        <v>16280</v>
      </c>
    </row>
    <row r="428" spans="1:9" ht="46.8" hidden="1">
      <c r="A428" s="199">
        <f t="shared" si="9"/>
        <v>417</v>
      </c>
      <c r="B428" s="293" t="s">
        <v>438</v>
      </c>
      <c r="C428" s="294" t="s">
        <v>148</v>
      </c>
      <c r="D428" s="294" t="s">
        <v>341</v>
      </c>
      <c r="E428" s="294" t="s">
        <v>646</v>
      </c>
      <c r="F428" s="294" t="s">
        <v>215</v>
      </c>
      <c r="G428" s="295">
        <v>16280</v>
      </c>
      <c r="H428" s="295">
        <v>16280</v>
      </c>
      <c r="I428" s="295">
        <v>16280</v>
      </c>
    </row>
    <row r="429" spans="1:9" ht="46.8" hidden="1">
      <c r="A429" s="199">
        <f t="shared" si="9"/>
        <v>418</v>
      </c>
      <c r="B429" s="88" t="s">
        <v>439</v>
      </c>
      <c r="C429" s="87" t="s">
        <v>148</v>
      </c>
      <c r="D429" s="87" t="s">
        <v>341</v>
      </c>
      <c r="E429" s="87" t="s">
        <v>646</v>
      </c>
      <c r="F429" s="87" t="s">
        <v>440</v>
      </c>
      <c r="G429" s="89">
        <v>1020</v>
      </c>
      <c r="H429" s="89">
        <v>1020</v>
      </c>
      <c r="I429" s="89">
        <v>1020</v>
      </c>
    </row>
    <row r="430" spans="1:9" ht="46.8" hidden="1">
      <c r="A430" s="199">
        <f t="shared" si="9"/>
        <v>419</v>
      </c>
      <c r="B430" s="293" t="s">
        <v>441</v>
      </c>
      <c r="C430" s="294" t="s">
        <v>148</v>
      </c>
      <c r="D430" s="294" t="s">
        <v>341</v>
      </c>
      <c r="E430" s="294" t="s">
        <v>646</v>
      </c>
      <c r="F430" s="294" t="s">
        <v>201</v>
      </c>
      <c r="G430" s="295">
        <v>1020</v>
      </c>
      <c r="H430" s="295">
        <v>1020</v>
      </c>
      <c r="I430" s="295">
        <v>1020</v>
      </c>
    </row>
    <row r="431" spans="1:9" ht="109.2">
      <c r="A431" s="199">
        <f>A430+1</f>
        <v>420</v>
      </c>
      <c r="B431" s="88" t="s">
        <v>647</v>
      </c>
      <c r="C431" s="87" t="s">
        <v>148</v>
      </c>
      <c r="D431" s="87" t="s">
        <v>341</v>
      </c>
      <c r="E431" s="87" t="s">
        <v>648</v>
      </c>
      <c r="F431" s="87"/>
      <c r="G431" s="89">
        <v>226500</v>
      </c>
      <c r="H431" s="89">
        <v>226500</v>
      </c>
      <c r="I431" s="89">
        <v>226500</v>
      </c>
    </row>
    <row r="432" spans="1:9" ht="93.6" hidden="1">
      <c r="A432" s="199">
        <f t="shared" si="9"/>
        <v>421</v>
      </c>
      <c r="B432" s="88" t="s">
        <v>437</v>
      </c>
      <c r="C432" s="87" t="s">
        <v>148</v>
      </c>
      <c r="D432" s="87" t="s">
        <v>341</v>
      </c>
      <c r="E432" s="87" t="s">
        <v>648</v>
      </c>
      <c r="F432" s="87" t="s">
        <v>200</v>
      </c>
      <c r="G432" s="89">
        <v>183485.62</v>
      </c>
      <c r="H432" s="89">
        <v>183485.62</v>
      </c>
      <c r="I432" s="89">
        <v>183485.62</v>
      </c>
    </row>
    <row r="433" spans="1:9" ht="31.2" hidden="1">
      <c r="A433" s="199">
        <f t="shared" si="9"/>
        <v>422</v>
      </c>
      <c r="B433" s="293" t="s">
        <v>565</v>
      </c>
      <c r="C433" s="294" t="s">
        <v>148</v>
      </c>
      <c r="D433" s="294" t="s">
        <v>341</v>
      </c>
      <c r="E433" s="294" t="s">
        <v>648</v>
      </c>
      <c r="F433" s="294" t="s">
        <v>183</v>
      </c>
      <c r="G433" s="295">
        <v>183485.62</v>
      </c>
      <c r="H433" s="295">
        <v>183485.62</v>
      </c>
      <c r="I433" s="295">
        <v>183485.62</v>
      </c>
    </row>
    <row r="434" spans="1:9" ht="46.8" hidden="1">
      <c r="A434" s="199">
        <f t="shared" si="9"/>
        <v>423</v>
      </c>
      <c r="B434" s="88" t="s">
        <v>439</v>
      </c>
      <c r="C434" s="87" t="s">
        <v>148</v>
      </c>
      <c r="D434" s="87" t="s">
        <v>341</v>
      </c>
      <c r="E434" s="87" t="s">
        <v>648</v>
      </c>
      <c r="F434" s="87" t="s">
        <v>440</v>
      </c>
      <c r="G434" s="89">
        <v>43014.38</v>
      </c>
      <c r="H434" s="89">
        <v>43014.38</v>
      </c>
      <c r="I434" s="89">
        <v>43014.38</v>
      </c>
    </row>
    <row r="435" spans="1:9" ht="46.8" hidden="1">
      <c r="A435" s="199">
        <f t="shared" si="9"/>
        <v>424</v>
      </c>
      <c r="B435" s="293" t="s">
        <v>441</v>
      </c>
      <c r="C435" s="294" t="s">
        <v>148</v>
      </c>
      <c r="D435" s="294" t="s">
        <v>341</v>
      </c>
      <c r="E435" s="294" t="s">
        <v>648</v>
      </c>
      <c r="F435" s="294" t="s">
        <v>201</v>
      </c>
      <c r="G435" s="295">
        <v>43014.38</v>
      </c>
      <c r="H435" s="295">
        <v>43014.38</v>
      </c>
      <c r="I435" s="295">
        <v>43014.38</v>
      </c>
    </row>
    <row r="436" spans="1:9" ht="156">
      <c r="A436" s="199">
        <f>A435+1</f>
        <v>425</v>
      </c>
      <c r="B436" s="296" t="s">
        <v>649</v>
      </c>
      <c r="C436" s="87" t="s">
        <v>148</v>
      </c>
      <c r="D436" s="87" t="s">
        <v>341</v>
      </c>
      <c r="E436" s="87" t="s">
        <v>650</v>
      </c>
      <c r="F436" s="87"/>
      <c r="G436" s="89">
        <v>599700</v>
      </c>
      <c r="H436" s="89">
        <v>599700</v>
      </c>
      <c r="I436" s="89">
        <v>599700</v>
      </c>
    </row>
    <row r="437" spans="1:9" ht="93.6" hidden="1">
      <c r="A437" s="199">
        <f t="shared" si="9"/>
        <v>426</v>
      </c>
      <c r="B437" s="88" t="s">
        <v>437</v>
      </c>
      <c r="C437" s="87" t="s">
        <v>148</v>
      </c>
      <c r="D437" s="87" t="s">
        <v>341</v>
      </c>
      <c r="E437" s="87" t="s">
        <v>650</v>
      </c>
      <c r="F437" s="87" t="s">
        <v>200</v>
      </c>
      <c r="G437" s="89">
        <v>542770</v>
      </c>
      <c r="H437" s="89">
        <v>542770</v>
      </c>
      <c r="I437" s="89">
        <v>542770</v>
      </c>
    </row>
    <row r="438" spans="1:9" ht="46.8" hidden="1">
      <c r="A438" s="199">
        <f t="shared" si="9"/>
        <v>427</v>
      </c>
      <c r="B438" s="293" t="s">
        <v>438</v>
      </c>
      <c r="C438" s="294" t="s">
        <v>148</v>
      </c>
      <c r="D438" s="294" t="s">
        <v>341</v>
      </c>
      <c r="E438" s="294" t="s">
        <v>650</v>
      </c>
      <c r="F438" s="294" t="s">
        <v>215</v>
      </c>
      <c r="G438" s="295">
        <v>542770</v>
      </c>
      <c r="H438" s="295">
        <v>542770</v>
      </c>
      <c r="I438" s="295">
        <v>542770</v>
      </c>
    </row>
    <row r="439" spans="1:9" ht="46.8" hidden="1">
      <c r="A439" s="199">
        <f t="shared" si="9"/>
        <v>428</v>
      </c>
      <c r="B439" s="88" t="s">
        <v>439</v>
      </c>
      <c r="C439" s="87" t="s">
        <v>148</v>
      </c>
      <c r="D439" s="87" t="s">
        <v>341</v>
      </c>
      <c r="E439" s="87" t="s">
        <v>650</v>
      </c>
      <c r="F439" s="87" t="s">
        <v>440</v>
      </c>
      <c r="G439" s="89">
        <v>56930</v>
      </c>
      <c r="H439" s="89">
        <v>56930</v>
      </c>
      <c r="I439" s="89">
        <v>56930</v>
      </c>
    </row>
    <row r="440" spans="1:9" ht="46.8" hidden="1">
      <c r="A440" s="199">
        <f t="shared" si="9"/>
        <v>429</v>
      </c>
      <c r="B440" s="293" t="s">
        <v>441</v>
      </c>
      <c r="C440" s="294" t="s">
        <v>148</v>
      </c>
      <c r="D440" s="294" t="s">
        <v>341</v>
      </c>
      <c r="E440" s="294" t="s">
        <v>650</v>
      </c>
      <c r="F440" s="294" t="s">
        <v>201</v>
      </c>
      <c r="G440" s="295">
        <v>56930</v>
      </c>
      <c r="H440" s="295">
        <v>56930</v>
      </c>
      <c r="I440" s="295">
        <v>56930</v>
      </c>
    </row>
    <row r="441" spans="1:9" ht="15.6">
      <c r="A441" s="199">
        <f t="shared" si="9"/>
        <v>430</v>
      </c>
      <c r="B441" s="88" t="s">
        <v>446</v>
      </c>
      <c r="C441" s="87" t="s">
        <v>148</v>
      </c>
      <c r="D441" s="87" t="s">
        <v>341</v>
      </c>
      <c r="E441" s="87" t="s">
        <v>447</v>
      </c>
      <c r="F441" s="87"/>
      <c r="G441" s="89">
        <v>30654.91</v>
      </c>
      <c r="H441" s="89">
        <v>0</v>
      </c>
      <c r="I441" s="89">
        <v>0</v>
      </c>
    </row>
    <row r="442" spans="1:9" ht="109.2">
      <c r="A442" s="199">
        <f t="shared" si="9"/>
        <v>431</v>
      </c>
      <c r="B442" s="88" t="s">
        <v>779</v>
      </c>
      <c r="C442" s="87" t="s">
        <v>148</v>
      </c>
      <c r="D442" s="87" t="s">
        <v>341</v>
      </c>
      <c r="E442" s="87" t="s">
        <v>778</v>
      </c>
      <c r="F442" s="87"/>
      <c r="G442" s="89">
        <v>30654.91</v>
      </c>
      <c r="H442" s="89">
        <v>0</v>
      </c>
      <c r="I442" s="89">
        <v>0</v>
      </c>
    </row>
    <row r="443" spans="1:9" ht="93.6" hidden="1">
      <c r="A443" s="199">
        <f t="shared" si="9"/>
        <v>432</v>
      </c>
      <c r="B443" s="88" t="s">
        <v>437</v>
      </c>
      <c r="C443" s="87" t="s">
        <v>148</v>
      </c>
      <c r="D443" s="87" t="s">
        <v>341</v>
      </c>
      <c r="E443" s="87" t="s">
        <v>778</v>
      </c>
      <c r="F443" s="87" t="s">
        <v>200</v>
      </c>
      <c r="G443" s="89">
        <v>30654.91</v>
      </c>
      <c r="H443" s="89">
        <v>0</v>
      </c>
      <c r="I443" s="89">
        <v>0</v>
      </c>
    </row>
    <row r="444" spans="1:9" ht="31.2" hidden="1">
      <c r="A444" s="199">
        <f t="shared" si="9"/>
        <v>433</v>
      </c>
      <c r="B444" s="293" t="s">
        <v>565</v>
      </c>
      <c r="C444" s="294" t="s">
        <v>148</v>
      </c>
      <c r="D444" s="294" t="s">
        <v>341</v>
      </c>
      <c r="E444" s="294" t="s">
        <v>778</v>
      </c>
      <c r="F444" s="294" t="s">
        <v>183</v>
      </c>
      <c r="G444" s="295">
        <v>30654.91</v>
      </c>
      <c r="H444" s="295">
        <v>0</v>
      </c>
      <c r="I444" s="295">
        <v>0</v>
      </c>
    </row>
    <row r="445" spans="1:9" ht="46.8">
      <c r="A445" s="199">
        <f t="shared" si="9"/>
        <v>434</v>
      </c>
      <c r="B445" s="88" t="s">
        <v>346</v>
      </c>
      <c r="C445" s="87" t="s">
        <v>148</v>
      </c>
      <c r="D445" s="87" t="s">
        <v>347</v>
      </c>
      <c r="E445" s="87"/>
      <c r="F445" s="87"/>
      <c r="G445" s="89">
        <v>3328166.27</v>
      </c>
      <c r="H445" s="89">
        <v>2416336</v>
      </c>
      <c r="I445" s="89">
        <v>2416336</v>
      </c>
    </row>
    <row r="446" spans="1:9" ht="62.4">
      <c r="A446" s="199">
        <f t="shared" si="9"/>
        <v>435</v>
      </c>
      <c r="B446" s="88" t="s">
        <v>348</v>
      </c>
      <c r="C446" s="87" t="s">
        <v>148</v>
      </c>
      <c r="D446" s="87" t="s">
        <v>349</v>
      </c>
      <c r="E446" s="87"/>
      <c r="F446" s="87"/>
      <c r="G446" s="89">
        <v>3303166.27</v>
      </c>
      <c r="H446" s="89">
        <v>2391336</v>
      </c>
      <c r="I446" s="89">
        <v>2391336</v>
      </c>
    </row>
    <row r="447" spans="1:9" ht="62.4">
      <c r="A447" s="199">
        <f t="shared" si="9"/>
        <v>436</v>
      </c>
      <c r="B447" s="88" t="s">
        <v>632</v>
      </c>
      <c r="C447" s="87" t="s">
        <v>148</v>
      </c>
      <c r="D447" s="87" t="s">
        <v>349</v>
      </c>
      <c r="E447" s="87" t="s">
        <v>633</v>
      </c>
      <c r="F447" s="87"/>
      <c r="G447" s="89">
        <v>3303166.27</v>
      </c>
      <c r="H447" s="89">
        <v>2391336</v>
      </c>
      <c r="I447" s="89">
        <v>2391336</v>
      </c>
    </row>
    <row r="448" spans="1:9" ht="140.4">
      <c r="A448" s="199">
        <f t="shared" si="9"/>
        <v>437</v>
      </c>
      <c r="B448" s="296" t="s">
        <v>651</v>
      </c>
      <c r="C448" s="87" t="s">
        <v>148</v>
      </c>
      <c r="D448" s="87" t="s">
        <v>349</v>
      </c>
      <c r="E448" s="87" t="s">
        <v>652</v>
      </c>
      <c r="F448" s="87"/>
      <c r="G448" s="89">
        <v>3303166.27</v>
      </c>
      <c r="H448" s="89">
        <v>2391336</v>
      </c>
      <c r="I448" s="89">
        <v>2391336</v>
      </c>
    </row>
    <row r="449" spans="1:9" ht="296.39999999999998">
      <c r="A449" s="199">
        <f t="shared" si="9"/>
        <v>438</v>
      </c>
      <c r="B449" s="296" t="s">
        <v>788</v>
      </c>
      <c r="C449" s="87" t="s">
        <v>148</v>
      </c>
      <c r="D449" s="87" t="s">
        <v>349</v>
      </c>
      <c r="E449" s="87" t="s">
        <v>1036</v>
      </c>
      <c r="F449" s="87"/>
      <c r="G449" s="89">
        <v>159364.79999999999</v>
      </c>
      <c r="H449" s="89">
        <v>0</v>
      </c>
      <c r="I449" s="89">
        <v>0</v>
      </c>
    </row>
    <row r="450" spans="1:9" ht="93.6" hidden="1">
      <c r="A450" s="199">
        <f t="shared" si="9"/>
        <v>439</v>
      </c>
      <c r="B450" s="88" t="s">
        <v>437</v>
      </c>
      <c r="C450" s="87" t="s">
        <v>148</v>
      </c>
      <c r="D450" s="87" t="s">
        <v>349</v>
      </c>
      <c r="E450" s="87" t="s">
        <v>1036</v>
      </c>
      <c r="F450" s="87" t="s">
        <v>200</v>
      </c>
      <c r="G450" s="89">
        <v>159364.79999999999</v>
      </c>
      <c r="H450" s="89">
        <v>0</v>
      </c>
      <c r="I450" s="89">
        <v>0</v>
      </c>
    </row>
    <row r="451" spans="1:9" ht="31.2" hidden="1">
      <c r="A451" s="199">
        <f t="shared" si="9"/>
        <v>440</v>
      </c>
      <c r="B451" s="293" t="s">
        <v>565</v>
      </c>
      <c r="C451" s="294" t="s">
        <v>148</v>
      </c>
      <c r="D451" s="294" t="s">
        <v>349</v>
      </c>
      <c r="E451" s="294" t="s">
        <v>1036</v>
      </c>
      <c r="F451" s="294" t="s">
        <v>183</v>
      </c>
      <c r="G451" s="295">
        <v>159364.79999999999</v>
      </c>
      <c r="H451" s="295">
        <v>0</v>
      </c>
      <c r="I451" s="295">
        <v>0</v>
      </c>
    </row>
    <row r="452" spans="1:9" ht="249.6">
      <c r="A452" s="199">
        <f>A451+1</f>
        <v>441</v>
      </c>
      <c r="B452" s="296" t="s">
        <v>653</v>
      </c>
      <c r="C452" s="87" t="s">
        <v>148</v>
      </c>
      <c r="D452" s="87" t="s">
        <v>349</v>
      </c>
      <c r="E452" s="87" t="s">
        <v>654</v>
      </c>
      <c r="F452" s="87"/>
      <c r="G452" s="89">
        <v>3134801.47</v>
      </c>
      <c r="H452" s="89">
        <v>2382336</v>
      </c>
      <c r="I452" s="89">
        <v>2382336</v>
      </c>
    </row>
    <row r="453" spans="1:9" ht="93.6" hidden="1">
      <c r="A453" s="199">
        <f t="shared" si="9"/>
        <v>442</v>
      </c>
      <c r="B453" s="88" t="s">
        <v>437</v>
      </c>
      <c r="C453" s="87" t="s">
        <v>148</v>
      </c>
      <c r="D453" s="87" t="s">
        <v>349</v>
      </c>
      <c r="E453" s="87" t="s">
        <v>654</v>
      </c>
      <c r="F453" s="87" t="s">
        <v>200</v>
      </c>
      <c r="G453" s="89">
        <v>3101801.47</v>
      </c>
      <c r="H453" s="89">
        <v>2382336</v>
      </c>
      <c r="I453" s="89">
        <v>2382336</v>
      </c>
    </row>
    <row r="454" spans="1:9" ht="31.2" hidden="1">
      <c r="A454" s="199">
        <f t="shared" si="9"/>
        <v>443</v>
      </c>
      <c r="B454" s="293" t="s">
        <v>565</v>
      </c>
      <c r="C454" s="294" t="s">
        <v>148</v>
      </c>
      <c r="D454" s="294" t="s">
        <v>349</v>
      </c>
      <c r="E454" s="294" t="s">
        <v>654</v>
      </c>
      <c r="F454" s="294" t="s">
        <v>183</v>
      </c>
      <c r="G454" s="295">
        <v>3101801.47</v>
      </c>
      <c r="H454" s="295">
        <v>2382336</v>
      </c>
      <c r="I454" s="295">
        <v>2382336</v>
      </c>
    </row>
    <row r="455" spans="1:9" ht="46.8" hidden="1">
      <c r="A455" s="199">
        <f t="shared" si="9"/>
        <v>444</v>
      </c>
      <c r="B455" s="88" t="s">
        <v>439</v>
      </c>
      <c r="C455" s="87" t="s">
        <v>148</v>
      </c>
      <c r="D455" s="87" t="s">
        <v>349</v>
      </c>
      <c r="E455" s="87" t="s">
        <v>654</v>
      </c>
      <c r="F455" s="87" t="s">
        <v>440</v>
      </c>
      <c r="G455" s="89">
        <v>33000</v>
      </c>
      <c r="H455" s="89">
        <v>0</v>
      </c>
      <c r="I455" s="89">
        <v>0</v>
      </c>
    </row>
    <row r="456" spans="1:9" ht="46.8" hidden="1">
      <c r="A456" s="199">
        <f t="shared" si="9"/>
        <v>445</v>
      </c>
      <c r="B456" s="293" t="s">
        <v>441</v>
      </c>
      <c r="C456" s="294" t="s">
        <v>148</v>
      </c>
      <c r="D456" s="294" t="s">
        <v>349</v>
      </c>
      <c r="E456" s="294" t="s">
        <v>654</v>
      </c>
      <c r="F456" s="294" t="s">
        <v>201</v>
      </c>
      <c r="G456" s="295">
        <v>33000</v>
      </c>
      <c r="H456" s="295">
        <v>0</v>
      </c>
      <c r="I456" s="295">
        <v>0</v>
      </c>
    </row>
    <row r="457" spans="1:9" ht="296.39999999999998">
      <c r="A457" s="199">
        <f>A456+1</f>
        <v>446</v>
      </c>
      <c r="B457" s="296" t="s">
        <v>790</v>
      </c>
      <c r="C457" s="87" t="s">
        <v>148</v>
      </c>
      <c r="D457" s="87" t="s">
        <v>349</v>
      </c>
      <c r="E457" s="87" t="s">
        <v>791</v>
      </c>
      <c r="F457" s="87"/>
      <c r="G457" s="89">
        <v>9000</v>
      </c>
      <c r="H457" s="89">
        <v>9000</v>
      </c>
      <c r="I457" s="89">
        <v>9000</v>
      </c>
    </row>
    <row r="458" spans="1:9" ht="46.8" hidden="1">
      <c r="A458" s="199">
        <f t="shared" si="9"/>
        <v>447</v>
      </c>
      <c r="B458" s="88" t="s">
        <v>439</v>
      </c>
      <c r="C458" s="87" t="s">
        <v>148</v>
      </c>
      <c r="D458" s="87" t="s">
        <v>349</v>
      </c>
      <c r="E458" s="87" t="s">
        <v>791</v>
      </c>
      <c r="F458" s="87" t="s">
        <v>440</v>
      </c>
      <c r="G458" s="89">
        <v>9000</v>
      </c>
      <c r="H458" s="89">
        <v>9000</v>
      </c>
      <c r="I458" s="89">
        <v>9000</v>
      </c>
    </row>
    <row r="459" spans="1:9" ht="46.8" hidden="1">
      <c r="A459" s="199">
        <f t="shared" si="9"/>
        <v>448</v>
      </c>
      <c r="B459" s="293" t="s">
        <v>441</v>
      </c>
      <c r="C459" s="294" t="s">
        <v>148</v>
      </c>
      <c r="D459" s="294" t="s">
        <v>349</v>
      </c>
      <c r="E459" s="294" t="s">
        <v>791</v>
      </c>
      <c r="F459" s="294" t="s">
        <v>201</v>
      </c>
      <c r="G459" s="295">
        <v>9000</v>
      </c>
      <c r="H459" s="295">
        <v>9000</v>
      </c>
      <c r="I459" s="295">
        <v>9000</v>
      </c>
    </row>
    <row r="460" spans="1:9" ht="46.8">
      <c r="A460" s="199">
        <f t="shared" si="9"/>
        <v>449</v>
      </c>
      <c r="B460" s="88" t="s">
        <v>350</v>
      </c>
      <c r="C460" s="87" t="s">
        <v>148</v>
      </c>
      <c r="D460" s="87" t="s">
        <v>351</v>
      </c>
      <c r="E460" s="87"/>
      <c r="F460" s="87"/>
      <c r="G460" s="89">
        <v>25000</v>
      </c>
      <c r="H460" s="89">
        <v>25000</v>
      </c>
      <c r="I460" s="89">
        <v>25000</v>
      </c>
    </row>
    <row r="461" spans="1:9" ht="62.4">
      <c r="A461" s="199">
        <f t="shared" si="9"/>
        <v>450</v>
      </c>
      <c r="B461" s="88" t="s">
        <v>632</v>
      </c>
      <c r="C461" s="87" t="s">
        <v>148</v>
      </c>
      <c r="D461" s="87" t="s">
        <v>351</v>
      </c>
      <c r="E461" s="87" t="s">
        <v>633</v>
      </c>
      <c r="F461" s="87"/>
      <c r="G461" s="89">
        <v>25000</v>
      </c>
      <c r="H461" s="89">
        <v>25000</v>
      </c>
      <c r="I461" s="89">
        <v>25000</v>
      </c>
    </row>
    <row r="462" spans="1:9" ht="46.8">
      <c r="A462" s="199">
        <f t="shared" ref="A462:A463" si="10">A461+1</f>
        <v>451</v>
      </c>
      <c r="B462" s="88" t="s">
        <v>655</v>
      </c>
      <c r="C462" s="87" t="s">
        <v>148</v>
      </c>
      <c r="D462" s="87" t="s">
        <v>351</v>
      </c>
      <c r="E462" s="87" t="s">
        <v>656</v>
      </c>
      <c r="F462" s="87"/>
      <c r="G462" s="89">
        <v>25000</v>
      </c>
      <c r="H462" s="89">
        <v>25000</v>
      </c>
      <c r="I462" s="89">
        <v>25000</v>
      </c>
    </row>
    <row r="463" spans="1:9" ht="156">
      <c r="A463" s="199">
        <f t="shared" si="10"/>
        <v>452</v>
      </c>
      <c r="B463" s="296" t="s">
        <v>657</v>
      </c>
      <c r="C463" s="87" t="s">
        <v>148</v>
      </c>
      <c r="D463" s="87" t="s">
        <v>351</v>
      </c>
      <c r="E463" s="87" t="s">
        <v>658</v>
      </c>
      <c r="F463" s="87"/>
      <c r="G463" s="89">
        <v>25000</v>
      </c>
      <c r="H463" s="89">
        <v>25000</v>
      </c>
      <c r="I463" s="89">
        <v>25000</v>
      </c>
    </row>
    <row r="464" spans="1:9" ht="46.8" hidden="1">
      <c r="A464" s="199">
        <f t="shared" ref="A464:A524" si="11">A463+1</f>
        <v>453</v>
      </c>
      <c r="B464" s="88" t="s">
        <v>439</v>
      </c>
      <c r="C464" s="87" t="s">
        <v>148</v>
      </c>
      <c r="D464" s="87" t="s">
        <v>351</v>
      </c>
      <c r="E464" s="87" t="s">
        <v>658</v>
      </c>
      <c r="F464" s="87" t="s">
        <v>440</v>
      </c>
      <c r="G464" s="89">
        <v>25000</v>
      </c>
      <c r="H464" s="89">
        <v>25000</v>
      </c>
      <c r="I464" s="89">
        <v>25000</v>
      </c>
    </row>
    <row r="465" spans="1:9" ht="46.8" hidden="1">
      <c r="A465" s="199">
        <f t="shared" si="11"/>
        <v>454</v>
      </c>
      <c r="B465" s="293" t="s">
        <v>441</v>
      </c>
      <c r="C465" s="294" t="s">
        <v>148</v>
      </c>
      <c r="D465" s="294" t="s">
        <v>351</v>
      </c>
      <c r="E465" s="294" t="s">
        <v>658</v>
      </c>
      <c r="F465" s="294" t="s">
        <v>201</v>
      </c>
      <c r="G465" s="295">
        <v>25000</v>
      </c>
      <c r="H465" s="295">
        <v>25000</v>
      </c>
      <c r="I465" s="295">
        <v>25000</v>
      </c>
    </row>
    <row r="466" spans="1:9" ht="15.6">
      <c r="A466" s="199">
        <f t="shared" si="11"/>
        <v>455</v>
      </c>
      <c r="B466" s="88" t="s">
        <v>352</v>
      </c>
      <c r="C466" s="87" t="s">
        <v>148</v>
      </c>
      <c r="D466" s="87" t="s">
        <v>353</v>
      </c>
      <c r="E466" s="87"/>
      <c r="F466" s="87"/>
      <c r="G466" s="89">
        <v>1120000</v>
      </c>
      <c r="H466" s="89">
        <v>1300000</v>
      </c>
      <c r="I466" s="89">
        <v>1600000</v>
      </c>
    </row>
    <row r="467" spans="1:9" ht="31.2">
      <c r="A467" s="199">
        <f t="shared" si="11"/>
        <v>456</v>
      </c>
      <c r="B467" s="88" t="s">
        <v>362</v>
      </c>
      <c r="C467" s="87" t="s">
        <v>148</v>
      </c>
      <c r="D467" s="87" t="s">
        <v>363</v>
      </c>
      <c r="E467" s="87"/>
      <c r="F467" s="87"/>
      <c r="G467" s="89">
        <v>1120000</v>
      </c>
      <c r="H467" s="89">
        <v>1300000</v>
      </c>
      <c r="I467" s="89">
        <v>1600000</v>
      </c>
    </row>
    <row r="468" spans="1:9" ht="93.6">
      <c r="A468" s="199">
        <f t="shared" si="11"/>
        <v>457</v>
      </c>
      <c r="B468" s="88" t="s">
        <v>659</v>
      </c>
      <c r="C468" s="87" t="s">
        <v>148</v>
      </c>
      <c r="D468" s="87" t="s">
        <v>363</v>
      </c>
      <c r="E468" s="87" t="s">
        <v>660</v>
      </c>
      <c r="F468" s="87"/>
      <c r="G468" s="89">
        <v>100000</v>
      </c>
      <c r="H468" s="89">
        <v>100000</v>
      </c>
      <c r="I468" s="89">
        <v>100000</v>
      </c>
    </row>
    <row r="469" spans="1:9" ht="46.8">
      <c r="A469" s="199">
        <f t="shared" si="11"/>
        <v>458</v>
      </c>
      <c r="B469" s="88" t="s">
        <v>661</v>
      </c>
      <c r="C469" s="87" t="s">
        <v>148</v>
      </c>
      <c r="D469" s="87" t="s">
        <v>363</v>
      </c>
      <c r="E469" s="87" t="s">
        <v>662</v>
      </c>
      <c r="F469" s="87"/>
      <c r="G469" s="89">
        <v>100000</v>
      </c>
      <c r="H469" s="89">
        <v>100000</v>
      </c>
      <c r="I469" s="89">
        <v>100000</v>
      </c>
    </row>
    <row r="470" spans="1:9" ht="171.6">
      <c r="A470" s="199">
        <f t="shared" si="11"/>
        <v>459</v>
      </c>
      <c r="B470" s="296" t="s">
        <v>1037</v>
      </c>
      <c r="C470" s="87" t="s">
        <v>148</v>
      </c>
      <c r="D470" s="87" t="s">
        <v>363</v>
      </c>
      <c r="E470" s="87" t="s">
        <v>1038</v>
      </c>
      <c r="F470" s="87"/>
      <c r="G470" s="89">
        <v>100000</v>
      </c>
      <c r="H470" s="89">
        <v>100000</v>
      </c>
      <c r="I470" s="89">
        <v>100000</v>
      </c>
    </row>
    <row r="471" spans="1:9" ht="15.6" hidden="1">
      <c r="A471" s="199">
        <f t="shared" si="11"/>
        <v>460</v>
      </c>
      <c r="B471" s="88" t="s">
        <v>491</v>
      </c>
      <c r="C471" s="87" t="s">
        <v>148</v>
      </c>
      <c r="D471" s="87" t="s">
        <v>363</v>
      </c>
      <c r="E471" s="87" t="s">
        <v>1038</v>
      </c>
      <c r="F471" s="87" t="s">
        <v>492</v>
      </c>
      <c r="G471" s="89">
        <v>100000</v>
      </c>
      <c r="H471" s="89">
        <v>100000</v>
      </c>
      <c r="I471" s="89">
        <v>100000</v>
      </c>
    </row>
    <row r="472" spans="1:9" ht="78" hidden="1">
      <c r="A472" s="199">
        <f t="shared" si="11"/>
        <v>461</v>
      </c>
      <c r="B472" s="293" t="s">
        <v>517</v>
      </c>
      <c r="C472" s="294" t="s">
        <v>148</v>
      </c>
      <c r="D472" s="294" t="s">
        <v>363</v>
      </c>
      <c r="E472" s="294" t="s">
        <v>1038</v>
      </c>
      <c r="F472" s="294" t="s">
        <v>518</v>
      </c>
      <c r="G472" s="295">
        <v>100000</v>
      </c>
      <c r="H472" s="295">
        <v>100000</v>
      </c>
      <c r="I472" s="295">
        <v>100000</v>
      </c>
    </row>
    <row r="473" spans="1:9" ht="78">
      <c r="A473" s="199">
        <f t="shared" si="11"/>
        <v>462</v>
      </c>
      <c r="B473" s="88" t="s">
        <v>663</v>
      </c>
      <c r="C473" s="87" t="s">
        <v>148</v>
      </c>
      <c r="D473" s="87" t="s">
        <v>363</v>
      </c>
      <c r="E473" s="87" t="s">
        <v>664</v>
      </c>
      <c r="F473" s="87"/>
      <c r="G473" s="89">
        <v>1020000</v>
      </c>
      <c r="H473" s="89">
        <v>1200000</v>
      </c>
      <c r="I473" s="89">
        <v>1500000</v>
      </c>
    </row>
    <row r="474" spans="1:9" ht="296.39999999999998">
      <c r="A474" s="199">
        <f t="shared" si="11"/>
        <v>463</v>
      </c>
      <c r="B474" s="296" t="s">
        <v>886</v>
      </c>
      <c r="C474" s="87" t="s">
        <v>148</v>
      </c>
      <c r="D474" s="87" t="s">
        <v>363</v>
      </c>
      <c r="E474" s="87" t="s">
        <v>885</v>
      </c>
      <c r="F474" s="87"/>
      <c r="G474" s="89">
        <v>1020000</v>
      </c>
      <c r="H474" s="89">
        <v>1200000</v>
      </c>
      <c r="I474" s="89">
        <v>1500000</v>
      </c>
    </row>
    <row r="475" spans="1:9" ht="46.8" hidden="1">
      <c r="A475" s="199">
        <f t="shared" si="11"/>
        <v>464</v>
      </c>
      <c r="B475" s="88" t="s">
        <v>439</v>
      </c>
      <c r="C475" s="87" t="s">
        <v>148</v>
      </c>
      <c r="D475" s="87" t="s">
        <v>363</v>
      </c>
      <c r="E475" s="87" t="s">
        <v>885</v>
      </c>
      <c r="F475" s="87" t="s">
        <v>440</v>
      </c>
      <c r="G475" s="89">
        <v>1020000</v>
      </c>
      <c r="H475" s="89">
        <v>1200000</v>
      </c>
      <c r="I475" s="89">
        <v>1500000</v>
      </c>
    </row>
    <row r="476" spans="1:9" ht="46.8" hidden="1">
      <c r="A476" s="199">
        <f t="shared" si="11"/>
        <v>465</v>
      </c>
      <c r="B476" s="293" t="s">
        <v>441</v>
      </c>
      <c r="C476" s="294" t="s">
        <v>148</v>
      </c>
      <c r="D476" s="294" t="s">
        <v>363</v>
      </c>
      <c r="E476" s="294" t="s">
        <v>885</v>
      </c>
      <c r="F476" s="294" t="s">
        <v>201</v>
      </c>
      <c r="G476" s="295">
        <v>1020000</v>
      </c>
      <c r="H476" s="295">
        <v>1200000</v>
      </c>
      <c r="I476" s="295">
        <v>1500000</v>
      </c>
    </row>
    <row r="477" spans="1:9" ht="15.6">
      <c r="A477" s="199">
        <f t="shared" si="11"/>
        <v>466</v>
      </c>
      <c r="B477" s="88" t="s">
        <v>376</v>
      </c>
      <c r="C477" s="87" t="s">
        <v>148</v>
      </c>
      <c r="D477" s="87" t="s">
        <v>377</v>
      </c>
      <c r="E477" s="87"/>
      <c r="F477" s="87"/>
      <c r="G477" s="89">
        <v>18725719.850000001</v>
      </c>
      <c r="H477" s="89">
        <v>16476553</v>
      </c>
      <c r="I477" s="89">
        <v>16426479</v>
      </c>
    </row>
    <row r="478" spans="1:9" ht="15.6">
      <c r="A478" s="199">
        <f t="shared" si="11"/>
        <v>467</v>
      </c>
      <c r="B478" s="88" t="s">
        <v>382</v>
      </c>
      <c r="C478" s="87" t="s">
        <v>148</v>
      </c>
      <c r="D478" s="87" t="s">
        <v>383</v>
      </c>
      <c r="E478" s="87"/>
      <c r="F478" s="87"/>
      <c r="G478" s="89">
        <v>11984126.85</v>
      </c>
      <c r="H478" s="89">
        <v>10050000</v>
      </c>
      <c r="I478" s="89">
        <v>9999926</v>
      </c>
    </row>
    <row r="479" spans="1:9" ht="31.2">
      <c r="A479" s="199">
        <f t="shared" si="11"/>
        <v>468</v>
      </c>
      <c r="B479" s="88" t="s">
        <v>582</v>
      </c>
      <c r="C479" s="87" t="s">
        <v>148</v>
      </c>
      <c r="D479" s="87" t="s">
        <v>383</v>
      </c>
      <c r="E479" s="87" t="s">
        <v>583</v>
      </c>
      <c r="F479" s="87"/>
      <c r="G479" s="89">
        <v>6269645.8099999996</v>
      </c>
      <c r="H479" s="89">
        <v>6000000</v>
      </c>
      <c r="I479" s="89">
        <v>6000000</v>
      </c>
    </row>
    <row r="480" spans="1:9" ht="46.8">
      <c r="A480" s="199">
        <f t="shared" si="11"/>
        <v>469</v>
      </c>
      <c r="B480" s="88" t="s">
        <v>584</v>
      </c>
      <c r="C480" s="87" t="s">
        <v>148</v>
      </c>
      <c r="D480" s="87" t="s">
        <v>383</v>
      </c>
      <c r="E480" s="87" t="s">
        <v>585</v>
      </c>
      <c r="F480" s="87"/>
      <c r="G480" s="89">
        <v>6269645.8099999996</v>
      </c>
      <c r="H480" s="89">
        <v>6000000</v>
      </c>
      <c r="I480" s="89">
        <v>6000000</v>
      </c>
    </row>
    <row r="481" spans="1:9" ht="124.8">
      <c r="A481" s="199">
        <f t="shared" si="11"/>
        <v>470</v>
      </c>
      <c r="B481" s="88" t="s">
        <v>665</v>
      </c>
      <c r="C481" s="87" t="s">
        <v>148</v>
      </c>
      <c r="D481" s="87" t="s">
        <v>383</v>
      </c>
      <c r="E481" s="87" t="s">
        <v>666</v>
      </c>
      <c r="F481" s="87"/>
      <c r="G481" s="89">
        <v>6253709.3300000001</v>
      </c>
      <c r="H481" s="89">
        <v>6000000</v>
      </c>
      <c r="I481" s="89">
        <v>6000000</v>
      </c>
    </row>
    <row r="482" spans="1:9" ht="46.8" hidden="1">
      <c r="A482" s="199">
        <f t="shared" si="11"/>
        <v>471</v>
      </c>
      <c r="B482" s="88" t="s">
        <v>529</v>
      </c>
      <c r="C482" s="87" t="s">
        <v>148</v>
      </c>
      <c r="D482" s="87" t="s">
        <v>383</v>
      </c>
      <c r="E482" s="87" t="s">
        <v>666</v>
      </c>
      <c r="F482" s="87" t="s">
        <v>530</v>
      </c>
      <c r="G482" s="89">
        <v>6253709.3300000001</v>
      </c>
      <c r="H482" s="89">
        <v>6000000</v>
      </c>
      <c r="I482" s="89">
        <v>6000000</v>
      </c>
    </row>
    <row r="483" spans="1:9" ht="15.6" hidden="1">
      <c r="A483" s="199">
        <f t="shared" si="11"/>
        <v>472</v>
      </c>
      <c r="B483" s="293" t="s">
        <v>531</v>
      </c>
      <c r="C483" s="294" t="s">
        <v>148</v>
      </c>
      <c r="D483" s="294" t="s">
        <v>383</v>
      </c>
      <c r="E483" s="294" t="s">
        <v>666</v>
      </c>
      <c r="F483" s="294" t="s">
        <v>532</v>
      </c>
      <c r="G483" s="295">
        <v>6253709.3300000001</v>
      </c>
      <c r="H483" s="295">
        <v>6000000</v>
      </c>
      <c r="I483" s="295">
        <v>6000000</v>
      </c>
    </row>
    <row r="484" spans="1:9" ht="171.6">
      <c r="A484" s="199">
        <f>A483+1</f>
        <v>473</v>
      </c>
      <c r="B484" s="296" t="s">
        <v>782</v>
      </c>
      <c r="C484" s="87" t="s">
        <v>148</v>
      </c>
      <c r="D484" s="87" t="s">
        <v>383</v>
      </c>
      <c r="E484" s="87" t="s">
        <v>1024</v>
      </c>
      <c r="F484" s="87"/>
      <c r="G484" s="89">
        <v>15936.48</v>
      </c>
      <c r="H484" s="89">
        <v>0</v>
      </c>
      <c r="I484" s="89">
        <v>0</v>
      </c>
    </row>
    <row r="485" spans="1:9" ht="46.8" hidden="1">
      <c r="A485" s="199">
        <f t="shared" si="11"/>
        <v>474</v>
      </c>
      <c r="B485" s="88" t="s">
        <v>529</v>
      </c>
      <c r="C485" s="87" t="s">
        <v>148</v>
      </c>
      <c r="D485" s="87" t="s">
        <v>383</v>
      </c>
      <c r="E485" s="87" t="s">
        <v>1024</v>
      </c>
      <c r="F485" s="87" t="s">
        <v>530</v>
      </c>
      <c r="G485" s="89">
        <v>15936.48</v>
      </c>
      <c r="H485" s="89">
        <v>0</v>
      </c>
      <c r="I485" s="89">
        <v>0</v>
      </c>
    </row>
    <row r="486" spans="1:9" ht="15.6" hidden="1">
      <c r="A486" s="199">
        <f t="shared" si="11"/>
        <v>475</v>
      </c>
      <c r="B486" s="293" t="s">
        <v>531</v>
      </c>
      <c r="C486" s="294" t="s">
        <v>148</v>
      </c>
      <c r="D486" s="294" t="s">
        <v>383</v>
      </c>
      <c r="E486" s="294" t="s">
        <v>1024</v>
      </c>
      <c r="F486" s="294" t="s">
        <v>532</v>
      </c>
      <c r="G486" s="295">
        <v>15936.48</v>
      </c>
      <c r="H486" s="295">
        <v>0</v>
      </c>
      <c r="I486" s="295">
        <v>0</v>
      </c>
    </row>
    <row r="487" spans="1:9" ht="46.8">
      <c r="A487" s="199">
        <f t="shared" si="11"/>
        <v>476</v>
      </c>
      <c r="B487" s="88" t="s">
        <v>667</v>
      </c>
      <c r="C487" s="87" t="s">
        <v>148</v>
      </c>
      <c r="D487" s="87" t="s">
        <v>383</v>
      </c>
      <c r="E487" s="87" t="s">
        <v>668</v>
      </c>
      <c r="F487" s="87"/>
      <c r="G487" s="89">
        <v>5714481.04</v>
      </c>
      <c r="H487" s="89">
        <v>4050000</v>
      </c>
      <c r="I487" s="89">
        <v>3999926</v>
      </c>
    </row>
    <row r="488" spans="1:9" ht="62.4">
      <c r="A488" s="199">
        <f t="shared" si="11"/>
        <v>477</v>
      </c>
      <c r="B488" s="88" t="s">
        <v>669</v>
      </c>
      <c r="C488" s="87" t="s">
        <v>148</v>
      </c>
      <c r="D488" s="87" t="s">
        <v>383</v>
      </c>
      <c r="E488" s="87" t="s">
        <v>670</v>
      </c>
      <c r="F488" s="87"/>
      <c r="G488" s="89">
        <v>5714481.04</v>
      </c>
      <c r="H488" s="89">
        <v>4050000</v>
      </c>
      <c r="I488" s="89">
        <v>3999926</v>
      </c>
    </row>
    <row r="489" spans="1:9" ht="156">
      <c r="A489" s="199">
        <f t="shared" si="11"/>
        <v>478</v>
      </c>
      <c r="B489" s="296" t="s">
        <v>671</v>
      </c>
      <c r="C489" s="87" t="s">
        <v>148</v>
      </c>
      <c r="D489" s="87" t="s">
        <v>383</v>
      </c>
      <c r="E489" s="87" t="s">
        <v>672</v>
      </c>
      <c r="F489" s="87"/>
      <c r="G489" s="89">
        <v>5674639.8399999999</v>
      </c>
      <c r="H489" s="89">
        <v>4050000</v>
      </c>
      <c r="I489" s="89">
        <v>3999926</v>
      </c>
    </row>
    <row r="490" spans="1:9" ht="46.8" hidden="1">
      <c r="A490" s="199">
        <f t="shared" si="11"/>
        <v>479</v>
      </c>
      <c r="B490" s="88" t="s">
        <v>529</v>
      </c>
      <c r="C490" s="87" t="s">
        <v>148</v>
      </c>
      <c r="D490" s="87" t="s">
        <v>383</v>
      </c>
      <c r="E490" s="87" t="s">
        <v>672</v>
      </c>
      <c r="F490" s="87" t="s">
        <v>530</v>
      </c>
      <c r="G490" s="89">
        <v>5674639.8399999999</v>
      </c>
      <c r="H490" s="89">
        <v>4050000</v>
      </c>
      <c r="I490" s="89">
        <v>3999926</v>
      </c>
    </row>
    <row r="491" spans="1:9" ht="15.6" hidden="1">
      <c r="A491" s="199">
        <f t="shared" si="11"/>
        <v>480</v>
      </c>
      <c r="B491" s="293" t="s">
        <v>531</v>
      </c>
      <c r="C491" s="294" t="s">
        <v>148</v>
      </c>
      <c r="D491" s="294" t="s">
        <v>383</v>
      </c>
      <c r="E491" s="294" t="s">
        <v>672</v>
      </c>
      <c r="F491" s="294" t="s">
        <v>532</v>
      </c>
      <c r="G491" s="295">
        <v>5674639.8399999999</v>
      </c>
      <c r="H491" s="295">
        <v>4050000</v>
      </c>
      <c r="I491" s="295">
        <v>3999926</v>
      </c>
    </row>
    <row r="492" spans="1:9" ht="202.8">
      <c r="A492" s="199">
        <f>A491+1</f>
        <v>481</v>
      </c>
      <c r="B492" s="296" t="s">
        <v>792</v>
      </c>
      <c r="C492" s="87" t="s">
        <v>148</v>
      </c>
      <c r="D492" s="87" t="s">
        <v>383</v>
      </c>
      <c r="E492" s="87" t="s">
        <v>1039</v>
      </c>
      <c r="F492" s="87"/>
      <c r="G492" s="89">
        <v>39841.199999999997</v>
      </c>
      <c r="H492" s="89">
        <v>0</v>
      </c>
      <c r="I492" s="89">
        <v>0</v>
      </c>
    </row>
    <row r="493" spans="1:9" ht="46.8" hidden="1">
      <c r="A493" s="199">
        <f t="shared" si="11"/>
        <v>482</v>
      </c>
      <c r="B493" s="88" t="s">
        <v>529</v>
      </c>
      <c r="C493" s="87" t="s">
        <v>148</v>
      </c>
      <c r="D493" s="87" t="s">
        <v>383</v>
      </c>
      <c r="E493" s="87" t="s">
        <v>1039</v>
      </c>
      <c r="F493" s="87" t="s">
        <v>530</v>
      </c>
      <c r="G493" s="89">
        <v>39841.199999999997</v>
      </c>
      <c r="H493" s="89">
        <v>0</v>
      </c>
      <c r="I493" s="89">
        <v>0</v>
      </c>
    </row>
    <row r="494" spans="1:9" ht="15.6" hidden="1">
      <c r="A494" s="199">
        <f t="shared" si="11"/>
        <v>483</v>
      </c>
      <c r="B494" s="293" t="s">
        <v>531</v>
      </c>
      <c r="C494" s="294" t="s">
        <v>148</v>
      </c>
      <c r="D494" s="294" t="s">
        <v>383</v>
      </c>
      <c r="E494" s="294" t="s">
        <v>1039</v>
      </c>
      <c r="F494" s="294" t="s">
        <v>532</v>
      </c>
      <c r="G494" s="295">
        <v>39841.199999999997</v>
      </c>
      <c r="H494" s="295">
        <v>0</v>
      </c>
      <c r="I494" s="295">
        <v>0</v>
      </c>
    </row>
    <row r="495" spans="1:9" ht="15.6">
      <c r="A495" s="199">
        <f t="shared" si="11"/>
        <v>484</v>
      </c>
      <c r="B495" s="88" t="s">
        <v>384</v>
      </c>
      <c r="C495" s="87" t="s">
        <v>148</v>
      </c>
      <c r="D495" s="87" t="s">
        <v>385</v>
      </c>
      <c r="E495" s="87"/>
      <c r="F495" s="87"/>
      <c r="G495" s="89">
        <v>5155493</v>
      </c>
      <c r="H495" s="89">
        <v>4840453</v>
      </c>
      <c r="I495" s="89">
        <v>4840453</v>
      </c>
    </row>
    <row r="496" spans="1:9" ht="31.2">
      <c r="A496" s="199">
        <f t="shared" si="11"/>
        <v>485</v>
      </c>
      <c r="B496" s="88" t="s">
        <v>673</v>
      </c>
      <c r="C496" s="87" t="s">
        <v>148</v>
      </c>
      <c r="D496" s="87" t="s">
        <v>385</v>
      </c>
      <c r="E496" s="87" t="s">
        <v>674</v>
      </c>
      <c r="F496" s="87"/>
      <c r="G496" s="89">
        <v>5155493</v>
      </c>
      <c r="H496" s="89">
        <v>4840453</v>
      </c>
      <c r="I496" s="89">
        <v>4840453</v>
      </c>
    </row>
    <row r="497" spans="1:9" ht="46.8">
      <c r="A497" s="199">
        <f t="shared" si="11"/>
        <v>486</v>
      </c>
      <c r="B497" s="88" t="s">
        <v>675</v>
      </c>
      <c r="C497" s="87" t="s">
        <v>148</v>
      </c>
      <c r="D497" s="87" t="s">
        <v>385</v>
      </c>
      <c r="E497" s="87" t="s">
        <v>676</v>
      </c>
      <c r="F497" s="87"/>
      <c r="G497" s="89">
        <v>5155493</v>
      </c>
      <c r="H497" s="89">
        <v>4840453</v>
      </c>
      <c r="I497" s="89">
        <v>4840453</v>
      </c>
    </row>
    <row r="498" spans="1:9" ht="124.8">
      <c r="A498" s="199">
        <f t="shared" si="11"/>
        <v>487</v>
      </c>
      <c r="B498" s="88" t="s">
        <v>677</v>
      </c>
      <c r="C498" s="87" t="s">
        <v>148</v>
      </c>
      <c r="D498" s="87" t="s">
        <v>385</v>
      </c>
      <c r="E498" s="87" t="s">
        <v>678</v>
      </c>
      <c r="F498" s="87"/>
      <c r="G498" s="89">
        <v>4783253</v>
      </c>
      <c r="H498" s="89">
        <v>4532753</v>
      </c>
      <c r="I498" s="89">
        <v>4532753</v>
      </c>
    </row>
    <row r="499" spans="1:9" ht="46.8" hidden="1">
      <c r="A499" s="199">
        <f t="shared" si="11"/>
        <v>488</v>
      </c>
      <c r="B499" s="88" t="s">
        <v>529</v>
      </c>
      <c r="C499" s="87" t="s">
        <v>148</v>
      </c>
      <c r="D499" s="87" t="s">
        <v>385</v>
      </c>
      <c r="E499" s="87" t="s">
        <v>678</v>
      </c>
      <c r="F499" s="87" t="s">
        <v>530</v>
      </c>
      <c r="G499" s="89">
        <v>4783253</v>
      </c>
      <c r="H499" s="89">
        <v>4532753</v>
      </c>
      <c r="I499" s="89">
        <v>4532753</v>
      </c>
    </row>
    <row r="500" spans="1:9" ht="15.6" hidden="1">
      <c r="A500" s="199">
        <f t="shared" si="11"/>
        <v>489</v>
      </c>
      <c r="B500" s="293" t="s">
        <v>531</v>
      </c>
      <c r="C500" s="294" t="s">
        <v>148</v>
      </c>
      <c r="D500" s="294" t="s">
        <v>385</v>
      </c>
      <c r="E500" s="294" t="s">
        <v>678</v>
      </c>
      <c r="F500" s="294" t="s">
        <v>532</v>
      </c>
      <c r="G500" s="295">
        <v>4783253</v>
      </c>
      <c r="H500" s="295">
        <v>4532753</v>
      </c>
      <c r="I500" s="295">
        <v>4532753</v>
      </c>
    </row>
    <row r="501" spans="1:9" ht="140.4">
      <c r="A501" s="199">
        <f>A500+1</f>
        <v>490</v>
      </c>
      <c r="B501" s="88" t="s">
        <v>679</v>
      </c>
      <c r="C501" s="87" t="s">
        <v>148</v>
      </c>
      <c r="D501" s="87" t="s">
        <v>385</v>
      </c>
      <c r="E501" s="87" t="s">
        <v>680</v>
      </c>
      <c r="F501" s="87"/>
      <c r="G501" s="89">
        <v>307700</v>
      </c>
      <c r="H501" s="89">
        <v>307700</v>
      </c>
      <c r="I501" s="89">
        <v>307700</v>
      </c>
    </row>
    <row r="502" spans="1:9" ht="46.8" hidden="1">
      <c r="A502" s="199">
        <f t="shared" si="11"/>
        <v>491</v>
      </c>
      <c r="B502" s="88" t="s">
        <v>529</v>
      </c>
      <c r="C502" s="87" t="s">
        <v>148</v>
      </c>
      <c r="D502" s="87" t="s">
        <v>385</v>
      </c>
      <c r="E502" s="87" t="s">
        <v>680</v>
      </c>
      <c r="F502" s="87" t="s">
        <v>530</v>
      </c>
      <c r="G502" s="89">
        <v>307700</v>
      </c>
      <c r="H502" s="89">
        <v>307700</v>
      </c>
      <c r="I502" s="89">
        <v>307700</v>
      </c>
    </row>
    <row r="503" spans="1:9" ht="15.6" hidden="1">
      <c r="A503" s="199">
        <f t="shared" si="11"/>
        <v>492</v>
      </c>
      <c r="B503" s="293" t="s">
        <v>531</v>
      </c>
      <c r="C503" s="294" t="s">
        <v>148</v>
      </c>
      <c r="D503" s="294" t="s">
        <v>385</v>
      </c>
      <c r="E503" s="294" t="s">
        <v>680</v>
      </c>
      <c r="F503" s="294" t="s">
        <v>532</v>
      </c>
      <c r="G503" s="295">
        <v>307700</v>
      </c>
      <c r="H503" s="295">
        <v>307700</v>
      </c>
      <c r="I503" s="295">
        <v>307700</v>
      </c>
    </row>
    <row r="504" spans="1:9" ht="140.4">
      <c r="A504" s="199">
        <f>A503+1</f>
        <v>493</v>
      </c>
      <c r="B504" s="296" t="s">
        <v>681</v>
      </c>
      <c r="C504" s="87" t="s">
        <v>148</v>
      </c>
      <c r="D504" s="87" t="s">
        <v>385</v>
      </c>
      <c r="E504" s="87" t="s">
        <v>682</v>
      </c>
      <c r="F504" s="87"/>
      <c r="G504" s="89">
        <v>64540</v>
      </c>
      <c r="H504" s="89">
        <v>0</v>
      </c>
      <c r="I504" s="89">
        <v>0</v>
      </c>
    </row>
    <row r="505" spans="1:9" ht="46.8" hidden="1">
      <c r="A505" s="199">
        <f t="shared" si="11"/>
        <v>494</v>
      </c>
      <c r="B505" s="88" t="s">
        <v>529</v>
      </c>
      <c r="C505" s="87" t="s">
        <v>148</v>
      </c>
      <c r="D505" s="87" t="s">
        <v>385</v>
      </c>
      <c r="E505" s="87" t="s">
        <v>682</v>
      </c>
      <c r="F505" s="87" t="s">
        <v>530</v>
      </c>
      <c r="G505" s="89">
        <v>64540</v>
      </c>
      <c r="H505" s="89">
        <v>0</v>
      </c>
      <c r="I505" s="89">
        <v>0</v>
      </c>
    </row>
    <row r="506" spans="1:9" ht="15.6" hidden="1">
      <c r="A506" s="199">
        <f t="shared" si="11"/>
        <v>495</v>
      </c>
      <c r="B506" s="293" t="s">
        <v>531</v>
      </c>
      <c r="C506" s="294" t="s">
        <v>148</v>
      </c>
      <c r="D506" s="294" t="s">
        <v>385</v>
      </c>
      <c r="E506" s="294" t="s">
        <v>682</v>
      </c>
      <c r="F506" s="294" t="s">
        <v>532</v>
      </c>
      <c r="G506" s="295">
        <v>64540</v>
      </c>
      <c r="H506" s="295">
        <v>0</v>
      </c>
      <c r="I506" s="295">
        <v>0</v>
      </c>
    </row>
    <row r="507" spans="1:9" ht="15.6">
      <c r="A507" s="199">
        <f t="shared" si="11"/>
        <v>496</v>
      </c>
      <c r="B507" s="88" t="s">
        <v>386</v>
      </c>
      <c r="C507" s="87" t="s">
        <v>148</v>
      </c>
      <c r="D507" s="87" t="s">
        <v>387</v>
      </c>
      <c r="E507" s="87"/>
      <c r="F507" s="87"/>
      <c r="G507" s="89">
        <v>1586100</v>
      </c>
      <c r="H507" s="89">
        <v>1586100</v>
      </c>
      <c r="I507" s="89">
        <v>1586100</v>
      </c>
    </row>
    <row r="508" spans="1:9" ht="31.2">
      <c r="A508" s="199">
        <f t="shared" si="11"/>
        <v>497</v>
      </c>
      <c r="B508" s="88" t="s">
        <v>502</v>
      </c>
      <c r="C508" s="87" t="s">
        <v>148</v>
      </c>
      <c r="D508" s="87" t="s">
        <v>387</v>
      </c>
      <c r="E508" s="87" t="s">
        <v>503</v>
      </c>
      <c r="F508" s="87"/>
      <c r="G508" s="89">
        <v>1586100</v>
      </c>
      <c r="H508" s="89">
        <v>1586100</v>
      </c>
      <c r="I508" s="89">
        <v>1586100</v>
      </c>
    </row>
    <row r="509" spans="1:9" ht="62.4">
      <c r="A509" s="199">
        <f t="shared" si="11"/>
        <v>498</v>
      </c>
      <c r="B509" s="88" t="s">
        <v>683</v>
      </c>
      <c r="C509" s="87" t="s">
        <v>148</v>
      </c>
      <c r="D509" s="87" t="s">
        <v>387</v>
      </c>
      <c r="E509" s="87" t="s">
        <v>684</v>
      </c>
      <c r="F509" s="87"/>
      <c r="G509" s="89">
        <v>1586100</v>
      </c>
      <c r="H509" s="89">
        <v>1586100</v>
      </c>
      <c r="I509" s="89">
        <v>1586100</v>
      </c>
    </row>
    <row r="510" spans="1:9" ht="234">
      <c r="A510" s="199">
        <f t="shared" si="11"/>
        <v>499</v>
      </c>
      <c r="B510" s="296" t="s">
        <v>685</v>
      </c>
      <c r="C510" s="87" t="s">
        <v>148</v>
      </c>
      <c r="D510" s="87" t="s">
        <v>387</v>
      </c>
      <c r="E510" s="87" t="s">
        <v>686</v>
      </c>
      <c r="F510" s="87"/>
      <c r="G510" s="89">
        <v>1586100</v>
      </c>
      <c r="H510" s="89">
        <v>1586100</v>
      </c>
      <c r="I510" s="89">
        <v>1586100</v>
      </c>
    </row>
    <row r="511" spans="1:9" ht="93.6" hidden="1">
      <c r="A511" s="199">
        <f t="shared" si="11"/>
        <v>500</v>
      </c>
      <c r="B511" s="88" t="s">
        <v>437</v>
      </c>
      <c r="C511" s="87" t="s">
        <v>148</v>
      </c>
      <c r="D511" s="87" t="s">
        <v>387</v>
      </c>
      <c r="E511" s="87" t="s">
        <v>686</v>
      </c>
      <c r="F511" s="87" t="s">
        <v>200</v>
      </c>
      <c r="G511" s="89">
        <v>1091539</v>
      </c>
      <c r="H511" s="89">
        <v>1091539</v>
      </c>
      <c r="I511" s="89">
        <v>1091539</v>
      </c>
    </row>
    <row r="512" spans="1:9" ht="46.8" hidden="1">
      <c r="A512" s="199">
        <f t="shared" si="11"/>
        <v>501</v>
      </c>
      <c r="B512" s="293" t="s">
        <v>438</v>
      </c>
      <c r="C512" s="294" t="s">
        <v>148</v>
      </c>
      <c r="D512" s="294" t="s">
        <v>387</v>
      </c>
      <c r="E512" s="294" t="s">
        <v>686</v>
      </c>
      <c r="F512" s="294" t="s">
        <v>215</v>
      </c>
      <c r="G512" s="295">
        <v>1091539</v>
      </c>
      <c r="H512" s="295">
        <v>1091539</v>
      </c>
      <c r="I512" s="295">
        <v>1091539</v>
      </c>
    </row>
    <row r="513" spans="1:9" ht="46.8" hidden="1">
      <c r="A513" s="199">
        <f t="shared" si="11"/>
        <v>502</v>
      </c>
      <c r="B513" s="88" t="s">
        <v>439</v>
      </c>
      <c r="C513" s="87" t="s">
        <v>148</v>
      </c>
      <c r="D513" s="87" t="s">
        <v>387</v>
      </c>
      <c r="E513" s="87" t="s">
        <v>686</v>
      </c>
      <c r="F513" s="87" t="s">
        <v>440</v>
      </c>
      <c r="G513" s="89">
        <v>494561</v>
      </c>
      <c r="H513" s="89">
        <v>494561</v>
      </c>
      <c r="I513" s="89">
        <v>494561</v>
      </c>
    </row>
    <row r="514" spans="1:9" ht="46.8" hidden="1">
      <c r="A514" s="199">
        <f t="shared" si="11"/>
        <v>503</v>
      </c>
      <c r="B514" s="293" t="s">
        <v>441</v>
      </c>
      <c r="C514" s="294" t="s">
        <v>148</v>
      </c>
      <c r="D514" s="294" t="s">
        <v>387</v>
      </c>
      <c r="E514" s="294" t="s">
        <v>686</v>
      </c>
      <c r="F514" s="294" t="s">
        <v>201</v>
      </c>
      <c r="G514" s="295">
        <v>494561</v>
      </c>
      <c r="H514" s="295">
        <v>494561</v>
      </c>
      <c r="I514" s="295">
        <v>494561</v>
      </c>
    </row>
    <row r="515" spans="1:9" ht="15.6">
      <c r="A515" s="199">
        <f t="shared" si="11"/>
        <v>504</v>
      </c>
      <c r="B515" s="88" t="s">
        <v>388</v>
      </c>
      <c r="C515" s="87" t="s">
        <v>148</v>
      </c>
      <c r="D515" s="87" t="s">
        <v>389</v>
      </c>
      <c r="E515" s="87"/>
      <c r="F515" s="87"/>
      <c r="G515" s="89">
        <f>56514350.66+6900</f>
        <v>56521250.659999996</v>
      </c>
      <c r="H515" s="89">
        <v>48604816.579999998</v>
      </c>
      <c r="I515" s="89">
        <v>48588416.579999998</v>
      </c>
    </row>
    <row r="516" spans="1:9" ht="15.6">
      <c r="A516" s="199">
        <f t="shared" si="11"/>
        <v>505</v>
      </c>
      <c r="B516" s="88" t="s">
        <v>390</v>
      </c>
      <c r="C516" s="87" t="s">
        <v>148</v>
      </c>
      <c r="D516" s="87" t="s">
        <v>391</v>
      </c>
      <c r="E516" s="87"/>
      <c r="F516" s="87"/>
      <c r="G516" s="89">
        <f>56214350.66+6900</f>
        <v>56221250.659999996</v>
      </c>
      <c r="H516" s="89">
        <v>48604816.579999998</v>
      </c>
      <c r="I516" s="89">
        <v>48588416.579999998</v>
      </c>
    </row>
    <row r="517" spans="1:9" ht="31.2">
      <c r="A517" s="199">
        <f t="shared" si="11"/>
        <v>506</v>
      </c>
      <c r="B517" s="88" t="s">
        <v>582</v>
      </c>
      <c r="C517" s="87" t="s">
        <v>148</v>
      </c>
      <c r="D517" s="87" t="s">
        <v>391</v>
      </c>
      <c r="E517" s="87" t="s">
        <v>583</v>
      </c>
      <c r="F517" s="87"/>
      <c r="G517" s="89">
        <f>56214350.66+6900</f>
        <v>56221250.659999996</v>
      </c>
      <c r="H517" s="89">
        <v>48604816.579999998</v>
      </c>
      <c r="I517" s="89">
        <v>48588416.579999998</v>
      </c>
    </row>
    <row r="518" spans="1:9" ht="31.2">
      <c r="A518" s="199">
        <f t="shared" si="11"/>
        <v>507</v>
      </c>
      <c r="B518" s="88" t="s">
        <v>687</v>
      </c>
      <c r="C518" s="87" t="s">
        <v>148</v>
      </c>
      <c r="D518" s="87" t="s">
        <v>391</v>
      </c>
      <c r="E518" s="87" t="s">
        <v>688</v>
      </c>
      <c r="F518" s="87"/>
      <c r="G518" s="89">
        <f>18036822.48+6900</f>
        <v>18043722.48</v>
      </c>
      <c r="H518" s="89">
        <v>12825600</v>
      </c>
      <c r="I518" s="89">
        <v>12809200</v>
      </c>
    </row>
    <row r="519" spans="1:9" ht="93.6">
      <c r="A519" s="199">
        <f t="shared" si="11"/>
        <v>508</v>
      </c>
      <c r="B519" s="88" t="s">
        <v>689</v>
      </c>
      <c r="C519" s="87" t="s">
        <v>148</v>
      </c>
      <c r="D519" s="87" t="s">
        <v>391</v>
      </c>
      <c r="E519" s="87" t="s">
        <v>690</v>
      </c>
      <c r="F519" s="87"/>
      <c r="G519" s="89">
        <f>17609522.48</f>
        <v>17609522.48</v>
      </c>
      <c r="H519" s="89">
        <v>12500000</v>
      </c>
      <c r="I519" s="89">
        <v>12500000</v>
      </c>
    </row>
    <row r="520" spans="1:9" ht="46.8" hidden="1">
      <c r="A520" s="199">
        <f t="shared" si="11"/>
        <v>509</v>
      </c>
      <c r="B520" s="88" t="s">
        <v>529</v>
      </c>
      <c r="C520" s="87" t="s">
        <v>148</v>
      </c>
      <c r="D520" s="87" t="s">
        <v>391</v>
      </c>
      <c r="E520" s="87" t="s">
        <v>690</v>
      </c>
      <c r="F520" s="87" t="s">
        <v>530</v>
      </c>
      <c r="G520" s="89">
        <v>17609522.48</v>
      </c>
      <c r="H520" s="89">
        <v>12500000</v>
      </c>
      <c r="I520" s="89">
        <v>12500000</v>
      </c>
    </row>
    <row r="521" spans="1:9" ht="15.6" hidden="1">
      <c r="A521" s="199">
        <f t="shared" si="11"/>
        <v>510</v>
      </c>
      <c r="B521" s="293" t="s">
        <v>531</v>
      </c>
      <c r="C521" s="294" t="s">
        <v>148</v>
      </c>
      <c r="D521" s="294" t="s">
        <v>391</v>
      </c>
      <c r="E521" s="294" t="s">
        <v>690</v>
      </c>
      <c r="F521" s="294" t="s">
        <v>532</v>
      </c>
      <c r="G521" s="295">
        <v>17609522.48</v>
      </c>
      <c r="H521" s="295">
        <v>12500000</v>
      </c>
      <c r="I521" s="295">
        <v>12500000</v>
      </c>
    </row>
    <row r="522" spans="1:9" ht="140.4">
      <c r="A522" s="199">
        <f>A521+1</f>
        <v>511</v>
      </c>
      <c r="B522" s="88" t="s">
        <v>888</v>
      </c>
      <c r="C522" s="87" t="s">
        <v>148</v>
      </c>
      <c r="D522" s="87" t="s">
        <v>391</v>
      </c>
      <c r="E522" s="87" t="s">
        <v>887</v>
      </c>
      <c r="F522" s="87"/>
      <c r="G522" s="89">
        <v>265600</v>
      </c>
      <c r="H522" s="89">
        <v>265600</v>
      </c>
      <c r="I522" s="89">
        <v>309200</v>
      </c>
    </row>
    <row r="523" spans="1:9" ht="46.8" hidden="1">
      <c r="A523" s="199">
        <f t="shared" si="11"/>
        <v>512</v>
      </c>
      <c r="B523" s="88" t="s">
        <v>529</v>
      </c>
      <c r="C523" s="87" t="s">
        <v>148</v>
      </c>
      <c r="D523" s="87" t="s">
        <v>391</v>
      </c>
      <c r="E523" s="87" t="s">
        <v>887</v>
      </c>
      <c r="F523" s="87" t="s">
        <v>530</v>
      </c>
      <c r="G523" s="89">
        <v>265600</v>
      </c>
      <c r="H523" s="89">
        <v>265600</v>
      </c>
      <c r="I523" s="89">
        <v>309200</v>
      </c>
    </row>
    <row r="524" spans="1:9" ht="15.6" hidden="1">
      <c r="A524" s="199">
        <f t="shared" si="11"/>
        <v>513</v>
      </c>
      <c r="B524" s="88" t="s">
        <v>531</v>
      </c>
      <c r="C524" s="87" t="s">
        <v>148</v>
      </c>
      <c r="D524" s="87" t="s">
        <v>391</v>
      </c>
      <c r="E524" s="87" t="s">
        <v>887</v>
      </c>
      <c r="F524" s="87" t="s">
        <v>532</v>
      </c>
      <c r="G524" s="89">
        <v>265600</v>
      </c>
      <c r="H524" s="89">
        <v>265600</v>
      </c>
      <c r="I524" s="89">
        <v>309200</v>
      </c>
    </row>
    <row r="525" spans="1:9" ht="93.6">
      <c r="A525" s="199">
        <f>A524+1</f>
        <v>514</v>
      </c>
      <c r="B525" s="88" t="s">
        <v>1050</v>
      </c>
      <c r="C525" s="87" t="s">
        <v>148</v>
      </c>
      <c r="D525" s="87" t="s">
        <v>391</v>
      </c>
      <c r="E525" s="87" t="s">
        <v>1049</v>
      </c>
      <c r="F525" s="87"/>
      <c r="G525" s="89">
        <v>6900</v>
      </c>
      <c r="H525" s="89">
        <v>0</v>
      </c>
      <c r="I525" s="89">
        <v>0</v>
      </c>
    </row>
    <row r="526" spans="1:9" ht="46.8" hidden="1">
      <c r="A526" s="199">
        <f t="shared" ref="A526:A527" si="12">A525+1</f>
        <v>515</v>
      </c>
      <c r="B526" s="88" t="s">
        <v>529</v>
      </c>
      <c r="C526" s="87" t="s">
        <v>148</v>
      </c>
      <c r="D526" s="87" t="s">
        <v>391</v>
      </c>
      <c r="E526" s="87" t="s">
        <v>1049</v>
      </c>
      <c r="F526" s="87" t="s">
        <v>530</v>
      </c>
      <c r="G526" s="89">
        <v>6900</v>
      </c>
      <c r="H526" s="89">
        <v>0</v>
      </c>
      <c r="I526" s="89">
        <v>0</v>
      </c>
    </row>
    <row r="527" spans="1:9" ht="15.6" hidden="1">
      <c r="A527" s="199">
        <f t="shared" si="12"/>
        <v>516</v>
      </c>
      <c r="B527" s="88" t="s">
        <v>531</v>
      </c>
      <c r="C527" s="87" t="s">
        <v>148</v>
      </c>
      <c r="D527" s="87" t="s">
        <v>391</v>
      </c>
      <c r="E527" s="87" t="s">
        <v>1049</v>
      </c>
      <c r="F527" s="87" t="s">
        <v>532</v>
      </c>
      <c r="G527" s="89">
        <v>6900</v>
      </c>
      <c r="H527" s="89">
        <v>0</v>
      </c>
      <c r="I527" s="89">
        <v>0</v>
      </c>
    </row>
    <row r="528" spans="1:9" ht="93.6">
      <c r="A528" s="199">
        <f>A527+1</f>
        <v>517</v>
      </c>
      <c r="B528" s="88" t="s">
        <v>793</v>
      </c>
      <c r="C528" s="87" t="s">
        <v>148</v>
      </c>
      <c r="D528" s="87" t="s">
        <v>391</v>
      </c>
      <c r="E528" s="87" t="s">
        <v>794</v>
      </c>
      <c r="F528" s="87"/>
      <c r="G528" s="89">
        <v>161700</v>
      </c>
      <c r="H528" s="89">
        <v>60000</v>
      </c>
      <c r="I528" s="89">
        <v>0</v>
      </c>
    </row>
    <row r="529" spans="1:9" ht="46.8" hidden="1">
      <c r="A529" s="199">
        <f t="shared" ref="A529:A592" si="13">A528+1</f>
        <v>518</v>
      </c>
      <c r="B529" s="88" t="s">
        <v>529</v>
      </c>
      <c r="C529" s="87" t="s">
        <v>148</v>
      </c>
      <c r="D529" s="87" t="s">
        <v>391</v>
      </c>
      <c r="E529" s="87" t="s">
        <v>794</v>
      </c>
      <c r="F529" s="87" t="s">
        <v>530</v>
      </c>
      <c r="G529" s="89">
        <v>161700</v>
      </c>
      <c r="H529" s="89">
        <v>60000</v>
      </c>
      <c r="I529" s="89">
        <v>0</v>
      </c>
    </row>
    <row r="530" spans="1:9" ht="15.6" hidden="1">
      <c r="A530" s="199">
        <f t="shared" si="13"/>
        <v>519</v>
      </c>
      <c r="B530" s="293" t="s">
        <v>531</v>
      </c>
      <c r="C530" s="294" t="s">
        <v>148</v>
      </c>
      <c r="D530" s="294" t="s">
        <v>391</v>
      </c>
      <c r="E530" s="294" t="s">
        <v>794</v>
      </c>
      <c r="F530" s="294" t="s">
        <v>532</v>
      </c>
      <c r="G530" s="295">
        <v>161700</v>
      </c>
      <c r="H530" s="295">
        <v>60000</v>
      </c>
      <c r="I530" s="295">
        <v>0</v>
      </c>
    </row>
    <row r="531" spans="1:9" ht="31.2">
      <c r="A531" s="199">
        <f t="shared" si="13"/>
        <v>520</v>
      </c>
      <c r="B531" s="88" t="s">
        <v>691</v>
      </c>
      <c r="C531" s="87" t="s">
        <v>148</v>
      </c>
      <c r="D531" s="87" t="s">
        <v>391</v>
      </c>
      <c r="E531" s="87" t="s">
        <v>692</v>
      </c>
      <c r="F531" s="87"/>
      <c r="G531" s="89">
        <v>38177528.18</v>
      </c>
      <c r="H531" s="89">
        <v>35779216.579999998</v>
      </c>
      <c r="I531" s="89">
        <v>35779216.579999998</v>
      </c>
    </row>
    <row r="532" spans="1:9" ht="93.6">
      <c r="A532" s="199">
        <f t="shared" si="13"/>
        <v>521</v>
      </c>
      <c r="B532" s="88" t="s">
        <v>693</v>
      </c>
      <c r="C532" s="87" t="s">
        <v>148</v>
      </c>
      <c r="D532" s="87" t="s">
        <v>391</v>
      </c>
      <c r="E532" s="87" t="s">
        <v>694</v>
      </c>
      <c r="F532" s="87"/>
      <c r="G532" s="89">
        <v>28544903.510000002</v>
      </c>
      <c r="H532" s="89">
        <v>28544903.510000002</v>
      </c>
      <c r="I532" s="89">
        <v>28544903.510000002</v>
      </c>
    </row>
    <row r="533" spans="1:9" ht="46.8" hidden="1">
      <c r="A533" s="199">
        <f t="shared" si="13"/>
        <v>522</v>
      </c>
      <c r="B533" s="88" t="s">
        <v>529</v>
      </c>
      <c r="C533" s="87" t="s">
        <v>148</v>
      </c>
      <c r="D533" s="87" t="s">
        <v>391</v>
      </c>
      <c r="E533" s="87" t="s">
        <v>694</v>
      </c>
      <c r="F533" s="87" t="s">
        <v>530</v>
      </c>
      <c r="G533" s="89">
        <v>28544903.510000002</v>
      </c>
      <c r="H533" s="89">
        <v>28544903.510000002</v>
      </c>
      <c r="I533" s="89">
        <v>28544903.510000002</v>
      </c>
    </row>
    <row r="534" spans="1:9" ht="15.6" hidden="1">
      <c r="A534" s="199">
        <f t="shared" si="13"/>
        <v>523</v>
      </c>
      <c r="B534" s="293" t="s">
        <v>531</v>
      </c>
      <c r="C534" s="294" t="s">
        <v>148</v>
      </c>
      <c r="D534" s="294" t="s">
        <v>391</v>
      </c>
      <c r="E534" s="294" t="s">
        <v>694</v>
      </c>
      <c r="F534" s="294" t="s">
        <v>532</v>
      </c>
      <c r="G534" s="295">
        <v>28544903.510000002</v>
      </c>
      <c r="H534" s="295">
        <v>28544903.510000002</v>
      </c>
      <c r="I534" s="295">
        <v>28544903.510000002</v>
      </c>
    </row>
    <row r="535" spans="1:9" ht="93.6">
      <c r="A535" s="199">
        <f>A534+1</f>
        <v>524</v>
      </c>
      <c r="B535" s="88" t="s">
        <v>695</v>
      </c>
      <c r="C535" s="87" t="s">
        <v>148</v>
      </c>
      <c r="D535" s="87" t="s">
        <v>391</v>
      </c>
      <c r="E535" s="87" t="s">
        <v>696</v>
      </c>
      <c r="F535" s="87"/>
      <c r="G535" s="89">
        <v>9632624.6699999999</v>
      </c>
      <c r="H535" s="89">
        <v>7234313.0700000003</v>
      </c>
      <c r="I535" s="89">
        <v>7234313.0700000003</v>
      </c>
    </row>
    <row r="536" spans="1:9" ht="46.8" hidden="1">
      <c r="A536" s="199">
        <f t="shared" si="13"/>
        <v>525</v>
      </c>
      <c r="B536" s="88" t="s">
        <v>529</v>
      </c>
      <c r="C536" s="87" t="s">
        <v>148</v>
      </c>
      <c r="D536" s="87" t="s">
        <v>391</v>
      </c>
      <c r="E536" s="87" t="s">
        <v>696</v>
      </c>
      <c r="F536" s="87" t="s">
        <v>530</v>
      </c>
      <c r="G536" s="89">
        <v>9632624.6699999999</v>
      </c>
      <c r="H536" s="89">
        <v>7234313.0700000003</v>
      </c>
      <c r="I536" s="89">
        <v>7234313.0700000003</v>
      </c>
    </row>
    <row r="537" spans="1:9" ht="15.6" hidden="1">
      <c r="A537" s="199">
        <f t="shared" si="13"/>
        <v>526</v>
      </c>
      <c r="B537" s="293" t="s">
        <v>531</v>
      </c>
      <c r="C537" s="294" t="s">
        <v>148</v>
      </c>
      <c r="D537" s="294" t="s">
        <v>391</v>
      </c>
      <c r="E537" s="294" t="s">
        <v>696</v>
      </c>
      <c r="F537" s="294" t="s">
        <v>532</v>
      </c>
      <c r="G537" s="295">
        <v>9632624.6699999999</v>
      </c>
      <c r="H537" s="295">
        <v>7234313.0700000003</v>
      </c>
      <c r="I537" s="295">
        <v>7234313.0700000003</v>
      </c>
    </row>
    <row r="538" spans="1:9" ht="31.2">
      <c r="A538" s="199">
        <f t="shared" si="13"/>
        <v>527</v>
      </c>
      <c r="B538" s="88" t="s">
        <v>392</v>
      </c>
      <c r="C538" s="87" t="s">
        <v>148</v>
      </c>
      <c r="D538" s="87" t="s">
        <v>393</v>
      </c>
      <c r="E538" s="87"/>
      <c r="F538" s="87"/>
      <c r="G538" s="89">
        <v>300000</v>
      </c>
      <c r="H538" s="89">
        <v>0</v>
      </c>
      <c r="I538" s="89">
        <v>0</v>
      </c>
    </row>
    <row r="539" spans="1:9" ht="31.2">
      <c r="A539" s="199">
        <f t="shared" si="13"/>
        <v>528</v>
      </c>
      <c r="B539" s="88" t="s">
        <v>582</v>
      </c>
      <c r="C539" s="87" t="s">
        <v>148</v>
      </c>
      <c r="D539" s="87" t="s">
        <v>393</v>
      </c>
      <c r="E539" s="87" t="s">
        <v>583</v>
      </c>
      <c r="F539" s="87"/>
      <c r="G539" s="89">
        <v>300000</v>
      </c>
      <c r="H539" s="89">
        <v>0</v>
      </c>
      <c r="I539" s="89">
        <v>0</v>
      </c>
    </row>
    <row r="540" spans="1:9" ht="31.2">
      <c r="A540" s="199">
        <f t="shared" si="13"/>
        <v>529</v>
      </c>
      <c r="B540" s="88" t="s">
        <v>691</v>
      </c>
      <c r="C540" s="87" t="s">
        <v>148</v>
      </c>
      <c r="D540" s="87" t="s">
        <v>393</v>
      </c>
      <c r="E540" s="87" t="s">
        <v>692</v>
      </c>
      <c r="F540" s="87"/>
      <c r="G540" s="89">
        <v>300000</v>
      </c>
      <c r="H540" s="89">
        <v>0</v>
      </c>
      <c r="I540" s="89">
        <v>0</v>
      </c>
    </row>
    <row r="541" spans="1:9" ht="109.2">
      <c r="A541" s="199">
        <f t="shared" si="13"/>
        <v>530</v>
      </c>
      <c r="B541" s="88" t="s">
        <v>697</v>
      </c>
      <c r="C541" s="87" t="s">
        <v>148</v>
      </c>
      <c r="D541" s="87" t="s">
        <v>393</v>
      </c>
      <c r="E541" s="87" t="s">
        <v>698</v>
      </c>
      <c r="F541" s="87"/>
      <c r="G541" s="89">
        <v>300000</v>
      </c>
      <c r="H541" s="89">
        <v>0</v>
      </c>
      <c r="I541" s="89">
        <v>0</v>
      </c>
    </row>
    <row r="542" spans="1:9" ht="46.8" hidden="1">
      <c r="A542" s="199">
        <f t="shared" si="13"/>
        <v>531</v>
      </c>
      <c r="B542" s="88" t="s">
        <v>529</v>
      </c>
      <c r="C542" s="87" t="s">
        <v>148</v>
      </c>
      <c r="D542" s="87" t="s">
        <v>393</v>
      </c>
      <c r="E542" s="87" t="s">
        <v>698</v>
      </c>
      <c r="F542" s="87" t="s">
        <v>530</v>
      </c>
      <c r="G542" s="89">
        <v>300000</v>
      </c>
      <c r="H542" s="89">
        <v>0</v>
      </c>
      <c r="I542" s="89">
        <v>0</v>
      </c>
    </row>
    <row r="543" spans="1:9" ht="15.6" hidden="1">
      <c r="A543" s="199">
        <f t="shared" si="13"/>
        <v>532</v>
      </c>
      <c r="B543" s="293" t="s">
        <v>531</v>
      </c>
      <c r="C543" s="294" t="s">
        <v>148</v>
      </c>
      <c r="D543" s="294" t="s">
        <v>393</v>
      </c>
      <c r="E543" s="294" t="s">
        <v>698</v>
      </c>
      <c r="F543" s="294" t="s">
        <v>532</v>
      </c>
      <c r="G543" s="295">
        <v>300000</v>
      </c>
      <c r="H543" s="295">
        <v>0</v>
      </c>
      <c r="I543" s="295">
        <v>0</v>
      </c>
    </row>
    <row r="544" spans="1:9" ht="15.6">
      <c r="A544" s="199">
        <f t="shared" si="13"/>
        <v>533</v>
      </c>
      <c r="B544" s="88" t="s">
        <v>398</v>
      </c>
      <c r="C544" s="87" t="s">
        <v>148</v>
      </c>
      <c r="D544" s="87" t="s">
        <v>399</v>
      </c>
      <c r="E544" s="87"/>
      <c r="F544" s="87"/>
      <c r="G544" s="89">
        <v>2668030.88</v>
      </c>
      <c r="H544" s="89">
        <v>11432700</v>
      </c>
      <c r="I544" s="89">
        <v>3292500</v>
      </c>
    </row>
    <row r="545" spans="1:9" ht="15.6">
      <c r="A545" s="199">
        <f t="shared" si="13"/>
        <v>534</v>
      </c>
      <c r="B545" s="88" t="s">
        <v>400</v>
      </c>
      <c r="C545" s="87" t="s">
        <v>148</v>
      </c>
      <c r="D545" s="87" t="s">
        <v>401</v>
      </c>
      <c r="E545" s="87"/>
      <c r="F545" s="87"/>
      <c r="G545" s="89">
        <v>1199630.8799999999</v>
      </c>
      <c r="H545" s="89">
        <v>800000</v>
      </c>
      <c r="I545" s="89">
        <v>600000</v>
      </c>
    </row>
    <row r="546" spans="1:9" ht="15.6">
      <c r="A546" s="199">
        <f t="shared" si="13"/>
        <v>535</v>
      </c>
      <c r="B546" s="88" t="s">
        <v>444</v>
      </c>
      <c r="C546" s="87" t="s">
        <v>148</v>
      </c>
      <c r="D546" s="87" t="s">
        <v>401</v>
      </c>
      <c r="E546" s="87" t="s">
        <v>445</v>
      </c>
      <c r="F546" s="87"/>
      <c r="G546" s="89">
        <v>1199630.8799999999</v>
      </c>
      <c r="H546" s="89">
        <v>800000</v>
      </c>
      <c r="I546" s="89">
        <v>600000</v>
      </c>
    </row>
    <row r="547" spans="1:9" ht="46.8">
      <c r="A547" s="199">
        <f t="shared" si="13"/>
        <v>536</v>
      </c>
      <c r="B547" s="88" t="s">
        <v>624</v>
      </c>
      <c r="C547" s="87" t="s">
        <v>148</v>
      </c>
      <c r="D547" s="87" t="s">
        <v>401</v>
      </c>
      <c r="E547" s="87" t="s">
        <v>625</v>
      </c>
      <c r="F547" s="87"/>
      <c r="G547" s="89">
        <v>1199630.8799999999</v>
      </c>
      <c r="H547" s="89">
        <v>800000</v>
      </c>
      <c r="I547" s="89">
        <v>600000</v>
      </c>
    </row>
    <row r="548" spans="1:9" ht="62.4">
      <c r="A548" s="199">
        <f t="shared" si="13"/>
        <v>537</v>
      </c>
      <c r="B548" s="88" t="s">
        <v>699</v>
      </c>
      <c r="C548" s="87" t="s">
        <v>148</v>
      </c>
      <c r="D548" s="87" t="s">
        <v>401</v>
      </c>
      <c r="E548" s="87" t="s">
        <v>700</v>
      </c>
      <c r="F548" s="87"/>
      <c r="G548" s="89">
        <v>1199630.8799999999</v>
      </c>
      <c r="H548" s="89">
        <v>800000</v>
      </c>
      <c r="I548" s="89">
        <v>600000</v>
      </c>
    </row>
    <row r="549" spans="1:9" ht="31.2" hidden="1">
      <c r="A549" s="199">
        <f t="shared" si="13"/>
        <v>538</v>
      </c>
      <c r="B549" s="88" t="s">
        <v>533</v>
      </c>
      <c r="C549" s="87" t="s">
        <v>148</v>
      </c>
      <c r="D549" s="87" t="s">
        <v>401</v>
      </c>
      <c r="E549" s="87" t="s">
        <v>700</v>
      </c>
      <c r="F549" s="87" t="s">
        <v>534</v>
      </c>
      <c r="G549" s="89">
        <v>1199630.8799999999</v>
      </c>
      <c r="H549" s="89">
        <v>800000</v>
      </c>
      <c r="I549" s="89">
        <v>600000</v>
      </c>
    </row>
    <row r="550" spans="1:9" ht="31.2" hidden="1">
      <c r="A550" s="199">
        <f t="shared" si="13"/>
        <v>539</v>
      </c>
      <c r="B550" s="293" t="s">
        <v>701</v>
      </c>
      <c r="C550" s="294" t="s">
        <v>148</v>
      </c>
      <c r="D550" s="294" t="s">
        <v>401</v>
      </c>
      <c r="E550" s="294" t="s">
        <v>700</v>
      </c>
      <c r="F550" s="294" t="s">
        <v>702</v>
      </c>
      <c r="G550" s="295">
        <v>1199630.8799999999</v>
      </c>
      <c r="H550" s="295">
        <v>800000</v>
      </c>
      <c r="I550" s="295">
        <v>600000</v>
      </c>
    </row>
    <row r="551" spans="1:9" ht="15.6">
      <c r="A551" s="199">
        <f t="shared" si="13"/>
        <v>540</v>
      </c>
      <c r="B551" s="88" t="s">
        <v>402</v>
      </c>
      <c r="C551" s="87" t="s">
        <v>148</v>
      </c>
      <c r="D551" s="87" t="s">
        <v>403</v>
      </c>
      <c r="E551" s="87"/>
      <c r="F551" s="87"/>
      <c r="G551" s="89">
        <v>864000</v>
      </c>
      <c r="H551" s="89">
        <v>500000</v>
      </c>
      <c r="I551" s="89">
        <v>500000</v>
      </c>
    </row>
    <row r="552" spans="1:9" ht="31.2">
      <c r="A552" s="199">
        <f t="shared" si="13"/>
        <v>541</v>
      </c>
      <c r="B552" s="88" t="s">
        <v>673</v>
      </c>
      <c r="C552" s="87" t="s">
        <v>148</v>
      </c>
      <c r="D552" s="87" t="s">
        <v>403</v>
      </c>
      <c r="E552" s="87" t="s">
        <v>674</v>
      </c>
      <c r="F552" s="87"/>
      <c r="G552" s="89">
        <v>864000</v>
      </c>
      <c r="H552" s="89">
        <v>500000</v>
      </c>
      <c r="I552" s="89">
        <v>500000</v>
      </c>
    </row>
    <row r="553" spans="1:9" ht="31.2">
      <c r="A553" s="199">
        <f t="shared" si="13"/>
        <v>542</v>
      </c>
      <c r="B553" s="88" t="s">
        <v>703</v>
      </c>
      <c r="C553" s="87" t="s">
        <v>148</v>
      </c>
      <c r="D553" s="87" t="s">
        <v>403</v>
      </c>
      <c r="E553" s="87" t="s">
        <v>704</v>
      </c>
      <c r="F553" s="87"/>
      <c r="G553" s="89">
        <v>864000</v>
      </c>
      <c r="H553" s="89">
        <v>500000</v>
      </c>
      <c r="I553" s="89">
        <v>500000</v>
      </c>
    </row>
    <row r="554" spans="1:9" ht="124.8">
      <c r="A554" s="199">
        <f t="shared" si="13"/>
        <v>543</v>
      </c>
      <c r="B554" s="88" t="s">
        <v>705</v>
      </c>
      <c r="C554" s="87" t="s">
        <v>148</v>
      </c>
      <c r="D554" s="87" t="s">
        <v>403</v>
      </c>
      <c r="E554" s="87" t="s">
        <v>706</v>
      </c>
      <c r="F554" s="87"/>
      <c r="G554" s="89">
        <v>864000</v>
      </c>
      <c r="H554" s="89">
        <v>500000</v>
      </c>
      <c r="I554" s="89">
        <v>500000</v>
      </c>
    </row>
    <row r="555" spans="1:9" ht="31.2" hidden="1">
      <c r="A555" s="199">
        <f t="shared" si="13"/>
        <v>544</v>
      </c>
      <c r="B555" s="88" t="s">
        <v>533</v>
      </c>
      <c r="C555" s="87" t="s">
        <v>148</v>
      </c>
      <c r="D555" s="87" t="s">
        <v>403</v>
      </c>
      <c r="E555" s="87" t="s">
        <v>706</v>
      </c>
      <c r="F555" s="87" t="s">
        <v>534</v>
      </c>
      <c r="G555" s="89">
        <v>864000</v>
      </c>
      <c r="H555" s="89">
        <v>500000</v>
      </c>
      <c r="I555" s="89">
        <v>500000</v>
      </c>
    </row>
    <row r="556" spans="1:9" ht="46.8" hidden="1">
      <c r="A556" s="199">
        <f t="shared" si="13"/>
        <v>545</v>
      </c>
      <c r="B556" s="293" t="s">
        <v>535</v>
      </c>
      <c r="C556" s="294" t="s">
        <v>148</v>
      </c>
      <c r="D556" s="294" t="s">
        <v>403</v>
      </c>
      <c r="E556" s="294" t="s">
        <v>706</v>
      </c>
      <c r="F556" s="294" t="s">
        <v>536</v>
      </c>
      <c r="G556" s="295">
        <v>864000</v>
      </c>
      <c r="H556" s="295">
        <v>500000</v>
      </c>
      <c r="I556" s="295">
        <v>500000</v>
      </c>
    </row>
    <row r="557" spans="1:9" ht="15.6">
      <c r="A557" s="199">
        <f t="shared" si="13"/>
        <v>546</v>
      </c>
      <c r="B557" s="88" t="s">
        <v>404</v>
      </c>
      <c r="C557" s="87" t="s">
        <v>148</v>
      </c>
      <c r="D557" s="87" t="s">
        <v>405</v>
      </c>
      <c r="E557" s="87"/>
      <c r="F557" s="87"/>
      <c r="G557" s="89">
        <v>0</v>
      </c>
      <c r="H557" s="89">
        <v>9528300</v>
      </c>
      <c r="I557" s="89">
        <v>1588100</v>
      </c>
    </row>
    <row r="558" spans="1:9" ht="31.2">
      <c r="A558" s="199">
        <f t="shared" si="13"/>
        <v>547</v>
      </c>
      <c r="B558" s="88" t="s">
        <v>502</v>
      </c>
      <c r="C558" s="87" t="s">
        <v>148</v>
      </c>
      <c r="D558" s="87" t="s">
        <v>405</v>
      </c>
      <c r="E558" s="87" t="s">
        <v>503</v>
      </c>
      <c r="F558" s="87"/>
      <c r="G558" s="89">
        <v>0</v>
      </c>
      <c r="H558" s="89">
        <v>9528300</v>
      </c>
      <c r="I558" s="89">
        <v>1588100</v>
      </c>
    </row>
    <row r="559" spans="1:9" ht="31.2">
      <c r="A559" s="199">
        <f t="shared" si="13"/>
        <v>548</v>
      </c>
      <c r="B559" s="88" t="s">
        <v>504</v>
      </c>
      <c r="C559" s="87" t="s">
        <v>148</v>
      </c>
      <c r="D559" s="87" t="s">
        <v>405</v>
      </c>
      <c r="E559" s="87" t="s">
        <v>505</v>
      </c>
      <c r="F559" s="87"/>
      <c r="G559" s="89">
        <v>0</v>
      </c>
      <c r="H559" s="89">
        <v>9528300</v>
      </c>
      <c r="I559" s="89">
        <v>1588100</v>
      </c>
    </row>
    <row r="560" spans="1:9" ht="187.2">
      <c r="A560" s="199">
        <f t="shared" si="13"/>
        <v>549</v>
      </c>
      <c r="B560" s="296" t="s">
        <v>506</v>
      </c>
      <c r="C560" s="87" t="s">
        <v>148</v>
      </c>
      <c r="D560" s="87" t="s">
        <v>405</v>
      </c>
      <c r="E560" s="87" t="s">
        <v>1040</v>
      </c>
      <c r="F560" s="87"/>
      <c r="G560" s="89">
        <v>0</v>
      </c>
      <c r="H560" s="89">
        <v>9528300</v>
      </c>
      <c r="I560" s="89">
        <v>1588100</v>
      </c>
    </row>
    <row r="561" spans="1:9" ht="46.8" hidden="1">
      <c r="A561" s="199">
        <f t="shared" si="13"/>
        <v>550</v>
      </c>
      <c r="B561" s="88" t="s">
        <v>507</v>
      </c>
      <c r="C561" s="87" t="s">
        <v>148</v>
      </c>
      <c r="D561" s="87" t="s">
        <v>405</v>
      </c>
      <c r="E561" s="87" t="s">
        <v>1040</v>
      </c>
      <c r="F561" s="87" t="s">
        <v>508</v>
      </c>
      <c r="G561" s="89">
        <v>0</v>
      </c>
      <c r="H561" s="89">
        <v>9528300</v>
      </c>
      <c r="I561" s="89">
        <v>1588100</v>
      </c>
    </row>
    <row r="562" spans="1:9" ht="15.6" hidden="1">
      <c r="A562" s="199">
        <f t="shared" si="13"/>
        <v>551</v>
      </c>
      <c r="B562" s="293" t="s">
        <v>509</v>
      </c>
      <c r="C562" s="294" t="s">
        <v>148</v>
      </c>
      <c r="D562" s="294" t="s">
        <v>405</v>
      </c>
      <c r="E562" s="294" t="s">
        <v>1040</v>
      </c>
      <c r="F562" s="294" t="s">
        <v>251</v>
      </c>
      <c r="G562" s="295">
        <v>0</v>
      </c>
      <c r="H562" s="295">
        <v>9528300</v>
      </c>
      <c r="I562" s="295">
        <v>1588100</v>
      </c>
    </row>
    <row r="563" spans="1:9" ht="31.2">
      <c r="A563" s="199">
        <f t="shared" si="13"/>
        <v>552</v>
      </c>
      <c r="B563" s="88" t="s">
        <v>406</v>
      </c>
      <c r="C563" s="87" t="s">
        <v>148</v>
      </c>
      <c r="D563" s="87" t="s">
        <v>407</v>
      </c>
      <c r="E563" s="87"/>
      <c r="F563" s="87"/>
      <c r="G563" s="89">
        <v>604400</v>
      </c>
      <c r="H563" s="89">
        <v>604400</v>
      </c>
      <c r="I563" s="89">
        <v>604400</v>
      </c>
    </row>
    <row r="564" spans="1:9" ht="15.6">
      <c r="A564" s="199">
        <f t="shared" si="13"/>
        <v>553</v>
      </c>
      <c r="B564" s="88" t="s">
        <v>444</v>
      </c>
      <c r="C564" s="87" t="s">
        <v>148</v>
      </c>
      <c r="D564" s="87" t="s">
        <v>407</v>
      </c>
      <c r="E564" s="87" t="s">
        <v>445</v>
      </c>
      <c r="F564" s="87"/>
      <c r="G564" s="89">
        <v>604400</v>
      </c>
      <c r="H564" s="89">
        <v>604400</v>
      </c>
      <c r="I564" s="89">
        <v>604400</v>
      </c>
    </row>
    <row r="565" spans="1:9" ht="46.8">
      <c r="A565" s="199">
        <f t="shared" si="13"/>
        <v>554</v>
      </c>
      <c r="B565" s="88" t="s">
        <v>624</v>
      </c>
      <c r="C565" s="87" t="s">
        <v>148</v>
      </c>
      <c r="D565" s="87" t="s">
        <v>407</v>
      </c>
      <c r="E565" s="87" t="s">
        <v>625</v>
      </c>
      <c r="F565" s="87"/>
      <c r="G565" s="89">
        <v>604400</v>
      </c>
      <c r="H565" s="89">
        <v>604400</v>
      </c>
      <c r="I565" s="89">
        <v>604400</v>
      </c>
    </row>
    <row r="566" spans="1:9" ht="156">
      <c r="A566" s="199">
        <f t="shared" si="13"/>
        <v>555</v>
      </c>
      <c r="B566" s="296" t="s">
        <v>1041</v>
      </c>
      <c r="C566" s="87" t="s">
        <v>148</v>
      </c>
      <c r="D566" s="87" t="s">
        <v>407</v>
      </c>
      <c r="E566" s="87" t="s">
        <v>1042</v>
      </c>
      <c r="F566" s="87"/>
      <c r="G566" s="89">
        <v>604400</v>
      </c>
      <c r="H566" s="89">
        <v>604400</v>
      </c>
      <c r="I566" s="89">
        <v>604400</v>
      </c>
    </row>
    <row r="567" spans="1:9" ht="93.6" hidden="1">
      <c r="A567" s="199">
        <f t="shared" si="13"/>
        <v>556</v>
      </c>
      <c r="B567" s="88" t="s">
        <v>437</v>
      </c>
      <c r="C567" s="87" t="s">
        <v>148</v>
      </c>
      <c r="D567" s="87" t="s">
        <v>407</v>
      </c>
      <c r="E567" s="87" t="s">
        <v>1042</v>
      </c>
      <c r="F567" s="87" t="s">
        <v>200</v>
      </c>
      <c r="G567" s="89">
        <v>542800</v>
      </c>
      <c r="H567" s="89">
        <v>542800</v>
      </c>
      <c r="I567" s="89">
        <v>542800</v>
      </c>
    </row>
    <row r="568" spans="1:9" ht="46.8" hidden="1">
      <c r="A568" s="199">
        <f t="shared" si="13"/>
        <v>557</v>
      </c>
      <c r="B568" s="293" t="s">
        <v>438</v>
      </c>
      <c r="C568" s="294" t="s">
        <v>148</v>
      </c>
      <c r="D568" s="294" t="s">
        <v>407</v>
      </c>
      <c r="E568" s="294" t="s">
        <v>1042</v>
      </c>
      <c r="F568" s="294" t="s">
        <v>215</v>
      </c>
      <c r="G568" s="295">
        <v>542800</v>
      </c>
      <c r="H568" s="295">
        <v>542800</v>
      </c>
      <c r="I568" s="295">
        <v>542800</v>
      </c>
    </row>
    <row r="569" spans="1:9" ht="46.8" hidden="1">
      <c r="A569" s="199">
        <f t="shared" si="13"/>
        <v>558</v>
      </c>
      <c r="B569" s="88" t="s">
        <v>439</v>
      </c>
      <c r="C569" s="87" t="s">
        <v>148</v>
      </c>
      <c r="D569" s="87" t="s">
        <v>407</v>
      </c>
      <c r="E569" s="87" t="s">
        <v>1042</v>
      </c>
      <c r="F569" s="87" t="s">
        <v>440</v>
      </c>
      <c r="G569" s="89">
        <v>61600</v>
      </c>
      <c r="H569" s="89">
        <v>61600</v>
      </c>
      <c r="I569" s="89">
        <v>61600</v>
      </c>
    </row>
    <row r="570" spans="1:9" ht="46.8" hidden="1">
      <c r="A570" s="199">
        <f t="shared" si="13"/>
        <v>559</v>
      </c>
      <c r="B570" s="293" t="s">
        <v>441</v>
      </c>
      <c r="C570" s="294" t="s">
        <v>148</v>
      </c>
      <c r="D570" s="294" t="s">
        <v>407</v>
      </c>
      <c r="E570" s="294" t="s">
        <v>1042</v>
      </c>
      <c r="F570" s="294" t="s">
        <v>201</v>
      </c>
      <c r="G570" s="295">
        <v>61600</v>
      </c>
      <c r="H570" s="295">
        <v>61600</v>
      </c>
      <c r="I570" s="295">
        <v>61600</v>
      </c>
    </row>
    <row r="571" spans="1:9" ht="15.6">
      <c r="A571" s="199">
        <f t="shared" si="13"/>
        <v>560</v>
      </c>
      <c r="B571" s="88" t="s">
        <v>408</v>
      </c>
      <c r="C571" s="87" t="s">
        <v>148</v>
      </c>
      <c r="D571" s="87" t="s">
        <v>409</v>
      </c>
      <c r="E571" s="87"/>
      <c r="F571" s="87"/>
      <c r="G571" s="89">
        <v>5353771.01</v>
      </c>
      <c r="H571" s="89">
        <v>2574316.21</v>
      </c>
      <c r="I571" s="89">
        <v>2574316.21</v>
      </c>
    </row>
    <row r="572" spans="1:9" ht="15.6">
      <c r="A572" s="199">
        <f t="shared" si="13"/>
        <v>561</v>
      </c>
      <c r="B572" s="88" t="s">
        <v>410</v>
      </c>
      <c r="C572" s="87" t="s">
        <v>148</v>
      </c>
      <c r="D572" s="87" t="s">
        <v>411</v>
      </c>
      <c r="E572" s="87"/>
      <c r="F572" s="87"/>
      <c r="G572" s="89">
        <v>5353771.01</v>
      </c>
      <c r="H572" s="89">
        <v>2574316.21</v>
      </c>
      <c r="I572" s="89">
        <v>2574316.21</v>
      </c>
    </row>
    <row r="573" spans="1:9" ht="46.8">
      <c r="A573" s="199">
        <f t="shared" si="13"/>
        <v>562</v>
      </c>
      <c r="B573" s="88" t="s">
        <v>667</v>
      </c>
      <c r="C573" s="87" t="s">
        <v>148</v>
      </c>
      <c r="D573" s="87" t="s">
        <v>411</v>
      </c>
      <c r="E573" s="87" t="s">
        <v>668</v>
      </c>
      <c r="F573" s="87"/>
      <c r="G573" s="89">
        <v>5353771.01</v>
      </c>
      <c r="H573" s="89">
        <v>2574316.21</v>
      </c>
      <c r="I573" s="89">
        <v>2574316.21</v>
      </c>
    </row>
    <row r="574" spans="1:9" ht="31.2">
      <c r="A574" s="199">
        <f t="shared" si="13"/>
        <v>563</v>
      </c>
      <c r="B574" s="88" t="s">
        <v>707</v>
      </c>
      <c r="C574" s="87" t="s">
        <v>148</v>
      </c>
      <c r="D574" s="87" t="s">
        <v>411</v>
      </c>
      <c r="E574" s="87" t="s">
        <v>708</v>
      </c>
      <c r="F574" s="87"/>
      <c r="G574" s="89">
        <v>724500</v>
      </c>
      <c r="H574" s="89">
        <v>0</v>
      </c>
      <c r="I574" s="89">
        <v>0</v>
      </c>
    </row>
    <row r="575" spans="1:9" ht="93.6">
      <c r="A575" s="199">
        <f t="shared" si="13"/>
        <v>564</v>
      </c>
      <c r="B575" s="88" t="s">
        <v>709</v>
      </c>
      <c r="C575" s="87" t="s">
        <v>148</v>
      </c>
      <c r="D575" s="87" t="s">
        <v>411</v>
      </c>
      <c r="E575" s="87" t="s">
        <v>710</v>
      </c>
      <c r="F575" s="87"/>
      <c r="G575" s="89">
        <v>724500</v>
      </c>
      <c r="H575" s="89">
        <v>0</v>
      </c>
      <c r="I575" s="89">
        <v>0</v>
      </c>
    </row>
    <row r="576" spans="1:9" ht="93.6" hidden="1">
      <c r="A576" s="199">
        <f t="shared" si="13"/>
        <v>565</v>
      </c>
      <c r="B576" s="88" t="s">
        <v>437</v>
      </c>
      <c r="C576" s="87" t="s">
        <v>148</v>
      </c>
      <c r="D576" s="87" t="s">
        <v>411</v>
      </c>
      <c r="E576" s="87" t="s">
        <v>710</v>
      </c>
      <c r="F576" s="87" t="s">
        <v>200</v>
      </c>
      <c r="G576" s="89">
        <v>200500</v>
      </c>
      <c r="H576" s="89">
        <v>0</v>
      </c>
      <c r="I576" s="89">
        <v>0</v>
      </c>
    </row>
    <row r="577" spans="1:9" ht="31.2" hidden="1">
      <c r="A577" s="199">
        <f t="shared" si="13"/>
        <v>566</v>
      </c>
      <c r="B577" s="293" t="s">
        <v>565</v>
      </c>
      <c r="C577" s="294" t="s">
        <v>148</v>
      </c>
      <c r="D577" s="294" t="s">
        <v>411</v>
      </c>
      <c r="E577" s="294" t="s">
        <v>710</v>
      </c>
      <c r="F577" s="294" t="s">
        <v>183</v>
      </c>
      <c r="G577" s="295">
        <v>200500</v>
      </c>
      <c r="H577" s="295">
        <v>0</v>
      </c>
      <c r="I577" s="295">
        <v>0</v>
      </c>
    </row>
    <row r="578" spans="1:9" ht="46.8" hidden="1">
      <c r="A578" s="199">
        <f t="shared" si="13"/>
        <v>567</v>
      </c>
      <c r="B578" s="88" t="s">
        <v>439</v>
      </c>
      <c r="C578" s="87" t="s">
        <v>148</v>
      </c>
      <c r="D578" s="87" t="s">
        <v>411</v>
      </c>
      <c r="E578" s="87" t="s">
        <v>710</v>
      </c>
      <c r="F578" s="87" t="s">
        <v>440</v>
      </c>
      <c r="G578" s="89">
        <v>524000</v>
      </c>
      <c r="H578" s="89">
        <v>0</v>
      </c>
      <c r="I578" s="89">
        <v>0</v>
      </c>
    </row>
    <row r="579" spans="1:9" ht="46.8" hidden="1">
      <c r="A579" s="199">
        <f t="shared" si="13"/>
        <v>568</v>
      </c>
      <c r="B579" s="293" t="s">
        <v>441</v>
      </c>
      <c r="C579" s="294" t="s">
        <v>148</v>
      </c>
      <c r="D579" s="294" t="s">
        <v>411</v>
      </c>
      <c r="E579" s="294" t="s">
        <v>710</v>
      </c>
      <c r="F579" s="294" t="s">
        <v>201</v>
      </c>
      <c r="G579" s="295">
        <v>524000</v>
      </c>
      <c r="H579" s="295">
        <v>0</v>
      </c>
      <c r="I579" s="295">
        <v>0</v>
      </c>
    </row>
    <row r="580" spans="1:9" ht="62.4">
      <c r="A580" s="199">
        <f t="shared" si="13"/>
        <v>569</v>
      </c>
      <c r="B580" s="88" t="s">
        <v>669</v>
      </c>
      <c r="C580" s="87" t="s">
        <v>148</v>
      </c>
      <c r="D580" s="87" t="s">
        <v>411</v>
      </c>
      <c r="E580" s="87" t="s">
        <v>670</v>
      </c>
      <c r="F580" s="87"/>
      <c r="G580" s="89">
        <v>503199</v>
      </c>
      <c r="H580" s="89">
        <v>0</v>
      </c>
      <c r="I580" s="89">
        <v>0</v>
      </c>
    </row>
    <row r="581" spans="1:9" ht="109.2">
      <c r="A581" s="199">
        <f t="shared" si="13"/>
        <v>570</v>
      </c>
      <c r="B581" s="88" t="s">
        <v>711</v>
      </c>
      <c r="C581" s="87" t="s">
        <v>148</v>
      </c>
      <c r="D581" s="87" t="s">
        <v>411</v>
      </c>
      <c r="E581" s="87" t="s">
        <v>712</v>
      </c>
      <c r="F581" s="87"/>
      <c r="G581" s="89">
        <v>503199</v>
      </c>
      <c r="H581" s="89">
        <v>0</v>
      </c>
      <c r="I581" s="89">
        <v>0</v>
      </c>
    </row>
    <row r="582" spans="1:9" ht="46.8" hidden="1">
      <c r="A582" s="199">
        <f t="shared" si="13"/>
        <v>571</v>
      </c>
      <c r="B582" s="88" t="s">
        <v>529</v>
      </c>
      <c r="C582" s="87" t="s">
        <v>148</v>
      </c>
      <c r="D582" s="87" t="s">
        <v>411</v>
      </c>
      <c r="E582" s="87" t="s">
        <v>712</v>
      </c>
      <c r="F582" s="87" t="s">
        <v>530</v>
      </c>
      <c r="G582" s="89">
        <v>503199</v>
      </c>
      <c r="H582" s="89">
        <v>0</v>
      </c>
      <c r="I582" s="89">
        <v>0</v>
      </c>
    </row>
    <row r="583" spans="1:9" ht="15.6" hidden="1">
      <c r="A583" s="199">
        <f t="shared" si="13"/>
        <v>572</v>
      </c>
      <c r="B583" s="293" t="s">
        <v>531</v>
      </c>
      <c r="C583" s="294" t="s">
        <v>148</v>
      </c>
      <c r="D583" s="294" t="s">
        <v>411</v>
      </c>
      <c r="E583" s="294" t="s">
        <v>712</v>
      </c>
      <c r="F583" s="294" t="s">
        <v>532</v>
      </c>
      <c r="G583" s="295">
        <v>503199</v>
      </c>
      <c r="H583" s="295">
        <v>0</v>
      </c>
      <c r="I583" s="295">
        <v>0</v>
      </c>
    </row>
    <row r="584" spans="1:9" ht="46.8">
      <c r="A584" s="199">
        <f t="shared" si="13"/>
        <v>573</v>
      </c>
      <c r="B584" s="88" t="s">
        <v>519</v>
      </c>
      <c r="C584" s="87" t="s">
        <v>148</v>
      </c>
      <c r="D584" s="87" t="s">
        <v>411</v>
      </c>
      <c r="E584" s="87" t="s">
        <v>713</v>
      </c>
      <c r="F584" s="87"/>
      <c r="G584" s="89">
        <v>4041072.01</v>
      </c>
      <c r="H584" s="89">
        <v>2489316.21</v>
      </c>
      <c r="I584" s="89">
        <v>2489316.21</v>
      </c>
    </row>
    <row r="585" spans="1:9" ht="93.6">
      <c r="A585" s="199">
        <f t="shared" si="13"/>
        <v>574</v>
      </c>
      <c r="B585" s="88" t="s">
        <v>714</v>
      </c>
      <c r="C585" s="87" t="s">
        <v>148</v>
      </c>
      <c r="D585" s="87" t="s">
        <v>411</v>
      </c>
      <c r="E585" s="87" t="s">
        <v>715</v>
      </c>
      <c r="F585" s="87"/>
      <c r="G585" s="89">
        <v>3970243.21</v>
      </c>
      <c r="H585" s="89">
        <v>2489316.21</v>
      </c>
      <c r="I585" s="89">
        <v>2489316.21</v>
      </c>
    </row>
    <row r="586" spans="1:9" ht="93.6" hidden="1">
      <c r="A586" s="199">
        <f t="shared" si="13"/>
        <v>575</v>
      </c>
      <c r="B586" s="88" t="s">
        <v>437</v>
      </c>
      <c r="C586" s="87" t="s">
        <v>148</v>
      </c>
      <c r="D586" s="87" t="s">
        <v>411</v>
      </c>
      <c r="E586" s="87" t="s">
        <v>715</v>
      </c>
      <c r="F586" s="87" t="s">
        <v>200</v>
      </c>
      <c r="G586" s="89">
        <v>3256089.7</v>
      </c>
      <c r="H586" s="89">
        <v>2489316.21</v>
      </c>
      <c r="I586" s="89">
        <v>2489316.21</v>
      </c>
    </row>
    <row r="587" spans="1:9" ht="31.2" hidden="1">
      <c r="A587" s="199">
        <f t="shared" si="13"/>
        <v>576</v>
      </c>
      <c r="B587" s="293" t="s">
        <v>565</v>
      </c>
      <c r="C587" s="294" t="s">
        <v>148</v>
      </c>
      <c r="D587" s="294" t="s">
        <v>411</v>
      </c>
      <c r="E587" s="294" t="s">
        <v>715</v>
      </c>
      <c r="F587" s="294" t="s">
        <v>183</v>
      </c>
      <c r="G587" s="295">
        <v>3256089.7</v>
      </c>
      <c r="H587" s="295">
        <v>2489316.21</v>
      </c>
      <c r="I587" s="295">
        <v>2489316.21</v>
      </c>
    </row>
    <row r="588" spans="1:9" ht="46.8" hidden="1">
      <c r="A588" s="199">
        <f t="shared" si="13"/>
        <v>577</v>
      </c>
      <c r="B588" s="88" t="s">
        <v>439</v>
      </c>
      <c r="C588" s="87" t="s">
        <v>148</v>
      </c>
      <c r="D588" s="87" t="s">
        <v>411</v>
      </c>
      <c r="E588" s="87" t="s">
        <v>715</v>
      </c>
      <c r="F588" s="87" t="s">
        <v>440</v>
      </c>
      <c r="G588" s="89">
        <v>714153.51</v>
      </c>
      <c r="H588" s="89">
        <v>0</v>
      </c>
      <c r="I588" s="89">
        <v>0</v>
      </c>
    </row>
    <row r="589" spans="1:9" ht="46.8" hidden="1">
      <c r="A589" s="199">
        <f t="shared" si="13"/>
        <v>578</v>
      </c>
      <c r="B589" s="293" t="s">
        <v>441</v>
      </c>
      <c r="C589" s="294" t="s">
        <v>148</v>
      </c>
      <c r="D589" s="294" t="s">
        <v>411</v>
      </c>
      <c r="E589" s="294" t="s">
        <v>715</v>
      </c>
      <c r="F589" s="294" t="s">
        <v>201</v>
      </c>
      <c r="G589" s="295">
        <v>714153.51</v>
      </c>
      <c r="H589" s="295">
        <v>0</v>
      </c>
      <c r="I589" s="295">
        <v>0</v>
      </c>
    </row>
    <row r="590" spans="1:9" ht="171.6">
      <c r="A590" s="199">
        <f>A589+1</f>
        <v>579</v>
      </c>
      <c r="B590" s="296" t="s">
        <v>1043</v>
      </c>
      <c r="C590" s="87" t="s">
        <v>148</v>
      </c>
      <c r="D590" s="87" t="s">
        <v>411</v>
      </c>
      <c r="E590" s="87" t="s">
        <v>1044</v>
      </c>
      <c r="F590" s="87"/>
      <c r="G590" s="89">
        <v>70828.800000000003</v>
      </c>
      <c r="H590" s="89">
        <v>0</v>
      </c>
      <c r="I590" s="89">
        <v>0</v>
      </c>
    </row>
    <row r="591" spans="1:9" ht="93.6" hidden="1">
      <c r="A591" s="199">
        <f t="shared" si="13"/>
        <v>580</v>
      </c>
      <c r="B591" s="88" t="s">
        <v>437</v>
      </c>
      <c r="C591" s="87" t="s">
        <v>148</v>
      </c>
      <c r="D591" s="87" t="s">
        <v>411</v>
      </c>
      <c r="E591" s="87" t="s">
        <v>1044</v>
      </c>
      <c r="F591" s="87" t="s">
        <v>200</v>
      </c>
      <c r="G591" s="89">
        <v>70828.800000000003</v>
      </c>
      <c r="H591" s="89">
        <v>0</v>
      </c>
      <c r="I591" s="89">
        <v>0</v>
      </c>
    </row>
    <row r="592" spans="1:9" ht="31.2" hidden="1">
      <c r="A592" s="199">
        <f t="shared" si="13"/>
        <v>581</v>
      </c>
      <c r="B592" s="293" t="s">
        <v>565</v>
      </c>
      <c r="C592" s="294" t="s">
        <v>148</v>
      </c>
      <c r="D592" s="294" t="s">
        <v>411</v>
      </c>
      <c r="E592" s="294" t="s">
        <v>1044</v>
      </c>
      <c r="F592" s="294" t="s">
        <v>183</v>
      </c>
      <c r="G592" s="295">
        <v>70828.800000000003</v>
      </c>
      <c r="H592" s="295">
        <v>0</v>
      </c>
      <c r="I592" s="295">
        <v>0</v>
      </c>
    </row>
    <row r="593" spans="1:9" ht="31.2">
      <c r="A593" s="199">
        <f t="shared" ref="A593:A594" si="14">A592+1</f>
        <v>582</v>
      </c>
      <c r="B593" s="88" t="s">
        <v>716</v>
      </c>
      <c r="C593" s="87" t="s">
        <v>148</v>
      </c>
      <c r="D593" s="87" t="s">
        <v>411</v>
      </c>
      <c r="E593" s="87" t="s">
        <v>717</v>
      </c>
      <c r="F593" s="87"/>
      <c r="G593" s="89">
        <v>30000</v>
      </c>
      <c r="H593" s="89">
        <v>30000</v>
      </c>
      <c r="I593" s="89">
        <v>30000</v>
      </c>
    </row>
    <row r="594" spans="1:9" ht="93.6">
      <c r="A594" s="199">
        <f t="shared" si="14"/>
        <v>583</v>
      </c>
      <c r="B594" s="88" t="s">
        <v>718</v>
      </c>
      <c r="C594" s="87" t="s">
        <v>148</v>
      </c>
      <c r="D594" s="87" t="s">
        <v>411</v>
      </c>
      <c r="E594" s="87" t="s">
        <v>719</v>
      </c>
      <c r="F594" s="87"/>
      <c r="G594" s="89">
        <v>30000</v>
      </c>
      <c r="H594" s="89">
        <v>30000</v>
      </c>
      <c r="I594" s="89">
        <v>30000</v>
      </c>
    </row>
    <row r="595" spans="1:9" ht="46.8" hidden="1">
      <c r="A595" s="199">
        <f t="shared" ref="A595:A604" si="15">A594+1</f>
        <v>584</v>
      </c>
      <c r="B595" s="88" t="s">
        <v>439</v>
      </c>
      <c r="C595" s="87" t="s">
        <v>148</v>
      </c>
      <c r="D595" s="87" t="s">
        <v>411</v>
      </c>
      <c r="E595" s="87" t="s">
        <v>719</v>
      </c>
      <c r="F595" s="87" t="s">
        <v>440</v>
      </c>
      <c r="G595" s="89">
        <v>30000</v>
      </c>
      <c r="H595" s="89">
        <v>30000</v>
      </c>
      <c r="I595" s="89">
        <v>30000</v>
      </c>
    </row>
    <row r="596" spans="1:9" ht="46.8" hidden="1">
      <c r="A596" s="199">
        <f t="shared" si="15"/>
        <v>585</v>
      </c>
      <c r="B596" s="293" t="s">
        <v>441</v>
      </c>
      <c r="C596" s="294" t="s">
        <v>148</v>
      </c>
      <c r="D596" s="294" t="s">
        <v>411</v>
      </c>
      <c r="E596" s="294" t="s">
        <v>719</v>
      </c>
      <c r="F596" s="294" t="s">
        <v>201</v>
      </c>
      <c r="G596" s="295">
        <v>30000</v>
      </c>
      <c r="H596" s="295">
        <v>30000</v>
      </c>
      <c r="I596" s="295">
        <v>30000</v>
      </c>
    </row>
    <row r="597" spans="1:9" ht="31.2">
      <c r="A597" s="199">
        <f t="shared" si="15"/>
        <v>586</v>
      </c>
      <c r="B597" s="88" t="s">
        <v>1045</v>
      </c>
      <c r="C597" s="87" t="s">
        <v>148</v>
      </c>
      <c r="D597" s="87" t="s">
        <v>411</v>
      </c>
      <c r="E597" s="87" t="s">
        <v>1046</v>
      </c>
      <c r="F597" s="87"/>
      <c r="G597" s="89">
        <v>55000</v>
      </c>
      <c r="H597" s="89">
        <v>55000</v>
      </c>
      <c r="I597" s="89">
        <v>55000</v>
      </c>
    </row>
    <row r="598" spans="1:9" ht="93.6">
      <c r="A598" s="199">
        <f t="shared" si="15"/>
        <v>587</v>
      </c>
      <c r="B598" s="88" t="s">
        <v>1047</v>
      </c>
      <c r="C598" s="87" t="s">
        <v>148</v>
      </c>
      <c r="D598" s="87" t="s">
        <v>411</v>
      </c>
      <c r="E598" s="87" t="s">
        <v>1048</v>
      </c>
      <c r="F598" s="87"/>
      <c r="G598" s="89">
        <v>55000</v>
      </c>
      <c r="H598" s="89">
        <v>55000</v>
      </c>
      <c r="I598" s="89">
        <v>55000</v>
      </c>
    </row>
    <row r="599" spans="1:9" ht="93.6" hidden="1">
      <c r="A599" s="199">
        <f t="shared" si="15"/>
        <v>588</v>
      </c>
      <c r="B599" s="88" t="s">
        <v>437</v>
      </c>
      <c r="C599" s="87" t="s">
        <v>148</v>
      </c>
      <c r="D599" s="87" t="s">
        <v>411</v>
      </c>
      <c r="E599" s="87" t="s">
        <v>1048</v>
      </c>
      <c r="F599" s="87" t="s">
        <v>200</v>
      </c>
      <c r="G599" s="89">
        <v>25000</v>
      </c>
      <c r="H599" s="89">
        <v>25000</v>
      </c>
      <c r="I599" s="89">
        <v>25000</v>
      </c>
    </row>
    <row r="600" spans="1:9" ht="31.2" hidden="1">
      <c r="A600" s="199">
        <f t="shared" si="15"/>
        <v>589</v>
      </c>
      <c r="B600" s="293" t="s">
        <v>565</v>
      </c>
      <c r="C600" s="294" t="s">
        <v>148</v>
      </c>
      <c r="D600" s="294" t="s">
        <v>411</v>
      </c>
      <c r="E600" s="294" t="s">
        <v>1048</v>
      </c>
      <c r="F600" s="294" t="s">
        <v>183</v>
      </c>
      <c r="G600" s="295">
        <v>25000</v>
      </c>
      <c r="H600" s="295">
        <v>25000</v>
      </c>
      <c r="I600" s="295">
        <v>25000</v>
      </c>
    </row>
    <row r="601" spans="1:9" ht="46.8" hidden="1">
      <c r="A601" s="199">
        <f t="shared" si="15"/>
        <v>590</v>
      </c>
      <c r="B601" s="88" t="s">
        <v>439</v>
      </c>
      <c r="C601" s="87" t="s">
        <v>148</v>
      </c>
      <c r="D601" s="87" t="s">
        <v>411</v>
      </c>
      <c r="E601" s="87" t="s">
        <v>1048</v>
      </c>
      <c r="F601" s="87" t="s">
        <v>440</v>
      </c>
      <c r="G601" s="89">
        <v>30000</v>
      </c>
      <c r="H601" s="89">
        <v>30000</v>
      </c>
      <c r="I601" s="89">
        <v>30000</v>
      </c>
    </row>
    <row r="602" spans="1:9" ht="46.8" hidden="1">
      <c r="A602" s="199">
        <f t="shared" si="15"/>
        <v>591</v>
      </c>
      <c r="B602" s="88" t="s">
        <v>441</v>
      </c>
      <c r="C602" s="87" t="s">
        <v>148</v>
      </c>
      <c r="D602" s="87" t="s">
        <v>411</v>
      </c>
      <c r="E602" s="87" t="s">
        <v>1048</v>
      </c>
      <c r="F602" s="87" t="s">
        <v>201</v>
      </c>
      <c r="G602" s="89">
        <v>30000</v>
      </c>
      <c r="H602" s="89">
        <v>30000</v>
      </c>
      <c r="I602" s="89">
        <v>30000</v>
      </c>
    </row>
    <row r="603" spans="1:9" ht="15.6">
      <c r="A603" s="199">
        <f t="shared" si="15"/>
        <v>592</v>
      </c>
      <c r="B603" s="88" t="s">
        <v>421</v>
      </c>
      <c r="C603" s="87"/>
      <c r="D603" s="87"/>
      <c r="E603" s="87"/>
      <c r="F603" s="87"/>
      <c r="G603" s="89">
        <v>0</v>
      </c>
      <c r="H603" s="89">
        <v>7315076.54</v>
      </c>
      <c r="I603" s="89">
        <v>14788951.83</v>
      </c>
    </row>
    <row r="604" spans="1:9" ht="15.6">
      <c r="A604" s="199">
        <f t="shared" si="15"/>
        <v>593</v>
      </c>
      <c r="B604" s="93" t="s">
        <v>422</v>
      </c>
      <c r="C604" s="94"/>
      <c r="D604" s="94"/>
      <c r="E604" s="94"/>
      <c r="F604" s="298"/>
      <c r="G604" s="95">
        <f>711092592.46+6900</f>
        <v>711099492.46000004</v>
      </c>
      <c r="H604" s="95">
        <v>656539951.36000001</v>
      </c>
      <c r="I604" s="95">
        <v>650427626.38999999</v>
      </c>
    </row>
  </sheetData>
  <autoFilter ref="A9:I604">
    <filterColumn colId="5">
      <filters blank="1"/>
    </filterColumn>
  </autoFilter>
  <mergeCells count="16">
    <mergeCell ref="E1:I1"/>
    <mergeCell ref="F2:I2"/>
    <mergeCell ref="E3:I3"/>
    <mergeCell ref="G4:I4"/>
    <mergeCell ref="C9:C10"/>
    <mergeCell ref="D9:D10"/>
    <mergeCell ref="E9:E10"/>
    <mergeCell ref="F9:F10"/>
    <mergeCell ref="A6:I6"/>
    <mergeCell ref="A5:I5"/>
    <mergeCell ref="A8:B8"/>
    <mergeCell ref="A9:A10"/>
    <mergeCell ref="B9:B10"/>
    <mergeCell ref="G9:G10"/>
    <mergeCell ref="H9:H10"/>
    <mergeCell ref="I9:I10"/>
  </mergeCells>
  <pageMargins left="0.78740157480314965" right="0.59055118110236227" top="0.39370078740157483" bottom="0.39370078740157483" header="0.19685039370078741" footer="0.19685039370078741"/>
  <pageSetup paperSize="9" scale="63"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814"/>
  <sheetViews>
    <sheetView zoomScale="78" zoomScaleNormal="78" workbookViewId="0">
      <selection activeCell="F2" sqref="F2:H2"/>
    </sheetView>
  </sheetViews>
  <sheetFormatPr defaultColWidth="8.88671875" defaultRowHeight="12.75" customHeight="1"/>
  <cols>
    <col min="1" max="1" width="7" style="215" customWidth="1"/>
    <col min="2" max="2" width="47.44140625" style="214" customWidth="1"/>
    <col min="3" max="3" width="20.6640625" style="215" customWidth="1"/>
    <col min="4" max="5" width="10.6640625" style="215" customWidth="1"/>
    <col min="6" max="8" width="15.6640625" style="215" customWidth="1"/>
    <col min="9" max="9" width="8.88671875" style="152" customWidth="1"/>
    <col min="10" max="16384" width="8.88671875" style="152"/>
  </cols>
  <sheetData>
    <row r="1" spans="1:9" ht="15.6">
      <c r="A1" s="213"/>
      <c r="C1" s="325" t="s">
        <v>423</v>
      </c>
      <c r="D1" s="325"/>
      <c r="E1" s="325"/>
      <c r="F1" s="325"/>
      <c r="G1" s="325"/>
      <c r="H1" s="325"/>
    </row>
    <row r="2" spans="1:9" ht="18.600000000000001" customHeight="1">
      <c r="E2" s="4"/>
      <c r="F2" s="325" t="s">
        <v>1812</v>
      </c>
      <c r="G2" s="325"/>
      <c r="H2" s="325"/>
    </row>
    <row r="3" spans="1:9" ht="17.399999999999999" customHeight="1">
      <c r="C3" s="359" t="s">
        <v>915</v>
      </c>
      <c r="D3" s="359"/>
      <c r="E3" s="359"/>
      <c r="F3" s="359"/>
      <c r="G3" s="359"/>
      <c r="H3" s="359"/>
    </row>
    <row r="4" spans="1:9" ht="25.2" customHeight="1">
      <c r="A4" s="216"/>
      <c r="B4" s="217"/>
      <c r="C4" s="216"/>
      <c r="D4" s="360" t="s">
        <v>1810</v>
      </c>
      <c r="E4" s="360"/>
      <c r="F4" s="360"/>
      <c r="G4" s="360"/>
      <c r="H4" s="360"/>
    </row>
    <row r="5" spans="1:9" ht="18.45" customHeight="1">
      <c r="A5" s="216"/>
      <c r="B5" s="217"/>
      <c r="C5" s="216"/>
      <c r="D5" s="216"/>
      <c r="E5" s="304"/>
      <c r="F5" s="304"/>
      <c r="G5" s="304"/>
      <c r="H5" s="304"/>
    </row>
    <row r="6" spans="1:9" ht="45.6" customHeight="1">
      <c r="A6" s="363" t="s">
        <v>922</v>
      </c>
      <c r="B6" s="363"/>
      <c r="C6" s="363"/>
      <c r="D6" s="363"/>
      <c r="E6" s="363"/>
      <c r="F6" s="363"/>
      <c r="G6" s="363"/>
      <c r="H6" s="363"/>
    </row>
    <row r="7" spans="1:9" ht="15.6">
      <c r="A7" s="361"/>
      <c r="B7" s="361"/>
      <c r="C7" s="311"/>
      <c r="D7" s="216"/>
      <c r="E7" s="216"/>
      <c r="F7" s="216"/>
      <c r="G7" s="216"/>
      <c r="H7" s="216"/>
    </row>
    <row r="8" spans="1:9" ht="15.75" customHeight="1">
      <c r="A8" s="361" t="s">
        <v>425</v>
      </c>
      <c r="B8" s="361"/>
      <c r="C8" s="311" t="s">
        <v>426</v>
      </c>
    </row>
    <row r="9" spans="1:9" ht="18.45" customHeight="1">
      <c r="A9" s="364" t="s">
        <v>27</v>
      </c>
      <c r="B9" s="365" t="s">
        <v>37</v>
      </c>
      <c r="C9" s="362" t="s">
        <v>428</v>
      </c>
      <c r="D9" s="362" t="s">
        <v>720</v>
      </c>
      <c r="E9" s="362" t="s">
        <v>721</v>
      </c>
      <c r="F9" s="364" t="s">
        <v>29</v>
      </c>
      <c r="G9" s="364" t="s">
        <v>31</v>
      </c>
      <c r="H9" s="364" t="s">
        <v>916</v>
      </c>
      <c r="I9" s="197"/>
    </row>
    <row r="10" spans="1:9" ht="18.45" customHeight="1">
      <c r="A10" s="364"/>
      <c r="B10" s="365"/>
      <c r="C10" s="362"/>
      <c r="D10" s="362"/>
      <c r="E10" s="362"/>
      <c r="F10" s="364"/>
      <c r="G10" s="364"/>
      <c r="H10" s="364"/>
      <c r="I10" s="197"/>
    </row>
    <row r="11" spans="1:9" ht="15.6">
      <c r="A11" s="305" t="s">
        <v>171</v>
      </c>
      <c r="B11" s="319" t="s">
        <v>38</v>
      </c>
      <c r="C11" s="305" t="s">
        <v>39</v>
      </c>
      <c r="D11" s="305" t="s">
        <v>91</v>
      </c>
      <c r="E11" s="305" t="s">
        <v>172</v>
      </c>
      <c r="F11" s="305" t="s">
        <v>173</v>
      </c>
      <c r="G11" s="305" t="s">
        <v>174</v>
      </c>
      <c r="H11" s="305" t="s">
        <v>175</v>
      </c>
      <c r="I11" s="197"/>
    </row>
    <row r="12" spans="1:9" ht="31.2">
      <c r="A12" s="306" t="s">
        <v>171</v>
      </c>
      <c r="B12" s="317" t="s">
        <v>502</v>
      </c>
      <c r="C12" s="306" t="s">
        <v>503</v>
      </c>
      <c r="D12" s="306"/>
      <c r="E12" s="306"/>
      <c r="F12" s="178">
        <v>383545277.86000001</v>
      </c>
      <c r="G12" s="178">
        <v>371788884.80000001</v>
      </c>
      <c r="H12" s="178">
        <v>359812943.94</v>
      </c>
    </row>
    <row r="13" spans="1:9" ht="31.2">
      <c r="A13" s="306" t="s">
        <v>38</v>
      </c>
      <c r="B13" s="317" t="s">
        <v>591</v>
      </c>
      <c r="C13" s="306" t="s">
        <v>592</v>
      </c>
      <c r="D13" s="306"/>
      <c r="E13" s="306"/>
      <c r="F13" s="178">
        <v>359907457.18000001</v>
      </c>
      <c r="G13" s="178">
        <v>340729900</v>
      </c>
      <c r="H13" s="178">
        <v>336543601.13999999</v>
      </c>
    </row>
    <row r="14" spans="1:9" ht="109.2">
      <c r="A14" s="306" t="s">
        <v>39</v>
      </c>
      <c r="B14" s="317" t="s">
        <v>593</v>
      </c>
      <c r="C14" s="306" t="s">
        <v>594</v>
      </c>
      <c r="D14" s="306"/>
      <c r="E14" s="306"/>
      <c r="F14" s="178">
        <v>122943100.22</v>
      </c>
      <c r="G14" s="178">
        <v>108100000</v>
      </c>
      <c r="H14" s="178">
        <v>103913701.14</v>
      </c>
    </row>
    <row r="15" spans="1:9" ht="46.8">
      <c r="A15" s="306" t="s">
        <v>91</v>
      </c>
      <c r="B15" s="317" t="s">
        <v>529</v>
      </c>
      <c r="C15" s="306" t="s">
        <v>594</v>
      </c>
      <c r="D15" s="306" t="s">
        <v>530</v>
      </c>
      <c r="E15" s="306"/>
      <c r="F15" s="178">
        <v>122943100.22</v>
      </c>
      <c r="G15" s="178">
        <v>108100000</v>
      </c>
      <c r="H15" s="178">
        <v>103913701.14</v>
      </c>
    </row>
    <row r="16" spans="1:9" ht="15.6">
      <c r="A16" s="306" t="s">
        <v>172</v>
      </c>
      <c r="B16" s="317" t="s">
        <v>531</v>
      </c>
      <c r="C16" s="306" t="s">
        <v>594</v>
      </c>
      <c r="D16" s="306" t="s">
        <v>532</v>
      </c>
      <c r="E16" s="306"/>
      <c r="F16" s="178">
        <v>122943100.22</v>
      </c>
      <c r="G16" s="178">
        <v>108100000</v>
      </c>
      <c r="H16" s="178">
        <v>103913701.14</v>
      </c>
    </row>
    <row r="17" spans="1:8" ht="15.6">
      <c r="A17" s="306" t="s">
        <v>173</v>
      </c>
      <c r="B17" s="317" t="s">
        <v>376</v>
      </c>
      <c r="C17" s="306" t="s">
        <v>594</v>
      </c>
      <c r="D17" s="306" t="s">
        <v>532</v>
      </c>
      <c r="E17" s="306" t="s">
        <v>377</v>
      </c>
      <c r="F17" s="178">
        <v>122943100.22</v>
      </c>
      <c r="G17" s="178">
        <v>108100000</v>
      </c>
      <c r="H17" s="178">
        <v>103913701.14</v>
      </c>
    </row>
    <row r="18" spans="1:8" ht="15.6">
      <c r="A18" s="306" t="s">
        <v>174</v>
      </c>
      <c r="B18" s="317" t="s">
        <v>378</v>
      </c>
      <c r="C18" s="306" t="s">
        <v>594</v>
      </c>
      <c r="D18" s="306" t="s">
        <v>532</v>
      </c>
      <c r="E18" s="306" t="s">
        <v>379</v>
      </c>
      <c r="F18" s="178">
        <v>30535557.780000001</v>
      </c>
      <c r="G18" s="178">
        <v>25000000</v>
      </c>
      <c r="H18" s="178">
        <v>24501000</v>
      </c>
    </row>
    <row r="19" spans="1:8" ht="15.6">
      <c r="A19" s="306" t="s">
        <v>175</v>
      </c>
      <c r="B19" s="315" t="s">
        <v>378</v>
      </c>
      <c r="C19" s="314" t="s">
        <v>594</v>
      </c>
      <c r="D19" s="314" t="s">
        <v>532</v>
      </c>
      <c r="E19" s="314" t="s">
        <v>379</v>
      </c>
      <c r="F19" s="316">
        <v>30535557.780000001</v>
      </c>
      <c r="G19" s="316">
        <v>25000000</v>
      </c>
      <c r="H19" s="316">
        <v>24501000</v>
      </c>
    </row>
    <row r="20" spans="1:8" ht="15.6">
      <c r="A20" s="306" t="s">
        <v>773</v>
      </c>
      <c r="B20" s="317" t="s">
        <v>380</v>
      </c>
      <c r="C20" s="306" t="s">
        <v>594</v>
      </c>
      <c r="D20" s="306" t="s">
        <v>532</v>
      </c>
      <c r="E20" s="306" t="s">
        <v>381</v>
      </c>
      <c r="F20" s="178">
        <v>87490973.469999999</v>
      </c>
      <c r="G20" s="178">
        <v>78500000</v>
      </c>
      <c r="H20" s="178">
        <v>74862701.140000001</v>
      </c>
    </row>
    <row r="21" spans="1:8" ht="15.6">
      <c r="A21" s="306" t="s">
        <v>261</v>
      </c>
      <c r="B21" s="315" t="s">
        <v>380</v>
      </c>
      <c r="C21" s="314" t="s">
        <v>594</v>
      </c>
      <c r="D21" s="314" t="s">
        <v>532</v>
      </c>
      <c r="E21" s="314" t="s">
        <v>381</v>
      </c>
      <c r="F21" s="316">
        <v>87490973.469999999</v>
      </c>
      <c r="G21" s="316">
        <v>78500000</v>
      </c>
      <c r="H21" s="316">
        <v>74862701.140000001</v>
      </c>
    </row>
    <row r="22" spans="1:8" ht="15.6">
      <c r="A22" s="306" t="s">
        <v>213</v>
      </c>
      <c r="B22" s="317" t="s">
        <v>382</v>
      </c>
      <c r="C22" s="306" t="s">
        <v>594</v>
      </c>
      <c r="D22" s="306" t="s">
        <v>532</v>
      </c>
      <c r="E22" s="306" t="s">
        <v>383</v>
      </c>
      <c r="F22" s="178">
        <v>4916568.97</v>
      </c>
      <c r="G22" s="178">
        <v>4600000</v>
      </c>
      <c r="H22" s="178">
        <v>4550000</v>
      </c>
    </row>
    <row r="23" spans="1:8" ht="15.6">
      <c r="A23" s="306" t="s">
        <v>231</v>
      </c>
      <c r="B23" s="315" t="s">
        <v>382</v>
      </c>
      <c r="C23" s="314" t="s">
        <v>594</v>
      </c>
      <c r="D23" s="314" t="s">
        <v>532</v>
      </c>
      <c r="E23" s="314" t="s">
        <v>383</v>
      </c>
      <c r="F23" s="316">
        <v>4916568.97</v>
      </c>
      <c r="G23" s="316">
        <v>4600000</v>
      </c>
      <c r="H23" s="316">
        <v>4550000</v>
      </c>
    </row>
    <row r="24" spans="1:8" ht="140.4">
      <c r="A24" s="306" t="s">
        <v>239</v>
      </c>
      <c r="B24" s="318" t="s">
        <v>783</v>
      </c>
      <c r="C24" s="306" t="s">
        <v>1026</v>
      </c>
      <c r="D24" s="306"/>
      <c r="E24" s="306"/>
      <c r="F24" s="178">
        <v>4334456.96</v>
      </c>
      <c r="G24" s="178">
        <v>0</v>
      </c>
      <c r="H24" s="178">
        <v>0</v>
      </c>
    </row>
    <row r="25" spans="1:8" ht="46.8">
      <c r="A25" s="306" t="s">
        <v>247</v>
      </c>
      <c r="B25" s="317" t="s">
        <v>529</v>
      </c>
      <c r="C25" s="306" t="s">
        <v>1026</v>
      </c>
      <c r="D25" s="306" t="s">
        <v>530</v>
      </c>
      <c r="E25" s="306"/>
      <c r="F25" s="178">
        <v>4334456.96</v>
      </c>
      <c r="G25" s="178">
        <v>0</v>
      </c>
      <c r="H25" s="178">
        <v>0</v>
      </c>
    </row>
    <row r="26" spans="1:8" ht="15.6">
      <c r="A26" s="306" t="s">
        <v>271</v>
      </c>
      <c r="B26" s="317" t="s">
        <v>531</v>
      </c>
      <c r="C26" s="306" t="s">
        <v>1026</v>
      </c>
      <c r="D26" s="306" t="s">
        <v>532</v>
      </c>
      <c r="E26" s="306"/>
      <c r="F26" s="178">
        <v>4334456.96</v>
      </c>
      <c r="G26" s="178">
        <v>0</v>
      </c>
      <c r="H26" s="178">
        <v>0</v>
      </c>
    </row>
    <row r="27" spans="1:8" ht="15.6">
      <c r="A27" s="306" t="s">
        <v>262</v>
      </c>
      <c r="B27" s="317" t="s">
        <v>376</v>
      </c>
      <c r="C27" s="306" t="s">
        <v>1026</v>
      </c>
      <c r="D27" s="306" t="s">
        <v>532</v>
      </c>
      <c r="E27" s="306" t="s">
        <v>377</v>
      </c>
      <c r="F27" s="178">
        <v>4334456.96</v>
      </c>
      <c r="G27" s="178">
        <v>0</v>
      </c>
      <c r="H27" s="178">
        <v>0</v>
      </c>
    </row>
    <row r="28" spans="1:8" ht="15.6">
      <c r="A28" s="306" t="s">
        <v>1051</v>
      </c>
      <c r="B28" s="317" t="s">
        <v>378</v>
      </c>
      <c r="C28" s="306" t="s">
        <v>1026</v>
      </c>
      <c r="D28" s="306" t="s">
        <v>532</v>
      </c>
      <c r="E28" s="306" t="s">
        <v>379</v>
      </c>
      <c r="F28" s="178">
        <v>1054463.76</v>
      </c>
      <c r="G28" s="178">
        <v>0</v>
      </c>
      <c r="H28" s="178">
        <v>0</v>
      </c>
    </row>
    <row r="29" spans="1:8" ht="15.6">
      <c r="A29" s="306" t="s">
        <v>1052</v>
      </c>
      <c r="B29" s="315" t="s">
        <v>378</v>
      </c>
      <c r="C29" s="314" t="s">
        <v>1026</v>
      </c>
      <c r="D29" s="314" t="s">
        <v>532</v>
      </c>
      <c r="E29" s="314" t="s">
        <v>379</v>
      </c>
      <c r="F29" s="316">
        <v>1054463.76</v>
      </c>
      <c r="G29" s="316">
        <v>0</v>
      </c>
      <c r="H29" s="316">
        <v>0</v>
      </c>
    </row>
    <row r="30" spans="1:8" ht="15.6">
      <c r="A30" s="306" t="s">
        <v>1053</v>
      </c>
      <c r="B30" s="317" t="s">
        <v>380</v>
      </c>
      <c r="C30" s="306" t="s">
        <v>1026</v>
      </c>
      <c r="D30" s="306" t="s">
        <v>532</v>
      </c>
      <c r="E30" s="306" t="s">
        <v>381</v>
      </c>
      <c r="F30" s="178">
        <v>3228996.46</v>
      </c>
      <c r="G30" s="178">
        <v>0</v>
      </c>
      <c r="H30" s="178">
        <v>0</v>
      </c>
    </row>
    <row r="31" spans="1:8" ht="15.6">
      <c r="A31" s="306" t="s">
        <v>774</v>
      </c>
      <c r="B31" s="315" t="s">
        <v>380</v>
      </c>
      <c r="C31" s="314" t="s">
        <v>1026</v>
      </c>
      <c r="D31" s="314" t="s">
        <v>532</v>
      </c>
      <c r="E31" s="314" t="s">
        <v>381</v>
      </c>
      <c r="F31" s="316">
        <v>3228996.46</v>
      </c>
      <c r="G31" s="316">
        <v>0</v>
      </c>
      <c r="H31" s="316">
        <v>0</v>
      </c>
    </row>
    <row r="32" spans="1:8" ht="15.6">
      <c r="A32" s="306" t="s">
        <v>1054</v>
      </c>
      <c r="B32" s="317" t="s">
        <v>382</v>
      </c>
      <c r="C32" s="306" t="s">
        <v>1026</v>
      </c>
      <c r="D32" s="306" t="s">
        <v>532</v>
      </c>
      <c r="E32" s="306" t="s">
        <v>383</v>
      </c>
      <c r="F32" s="178">
        <v>50996.74</v>
      </c>
      <c r="G32" s="178">
        <v>0</v>
      </c>
      <c r="H32" s="178">
        <v>0</v>
      </c>
    </row>
    <row r="33" spans="1:8" ht="15.6">
      <c r="A33" s="306" t="s">
        <v>1055</v>
      </c>
      <c r="B33" s="315" t="s">
        <v>382</v>
      </c>
      <c r="C33" s="314" t="s">
        <v>1026</v>
      </c>
      <c r="D33" s="314" t="s">
        <v>532</v>
      </c>
      <c r="E33" s="314" t="s">
        <v>383</v>
      </c>
      <c r="F33" s="316">
        <v>50996.74</v>
      </c>
      <c r="G33" s="316">
        <v>0</v>
      </c>
      <c r="H33" s="316">
        <v>0</v>
      </c>
    </row>
    <row r="34" spans="1:8" ht="327.60000000000002">
      <c r="A34" s="306" t="s">
        <v>1056</v>
      </c>
      <c r="B34" s="318" t="s">
        <v>595</v>
      </c>
      <c r="C34" s="306" t="s">
        <v>596</v>
      </c>
      <c r="D34" s="306"/>
      <c r="E34" s="306"/>
      <c r="F34" s="178">
        <v>18564600</v>
      </c>
      <c r="G34" s="178">
        <v>18564600</v>
      </c>
      <c r="H34" s="178">
        <v>18564600</v>
      </c>
    </row>
    <row r="35" spans="1:8" ht="46.8">
      <c r="A35" s="306" t="s">
        <v>1057</v>
      </c>
      <c r="B35" s="317" t="s">
        <v>529</v>
      </c>
      <c r="C35" s="306" t="s">
        <v>596</v>
      </c>
      <c r="D35" s="306" t="s">
        <v>530</v>
      </c>
      <c r="E35" s="306"/>
      <c r="F35" s="178">
        <v>18564600</v>
      </c>
      <c r="G35" s="178">
        <v>18564600</v>
      </c>
      <c r="H35" s="178">
        <v>18564600</v>
      </c>
    </row>
    <row r="36" spans="1:8" ht="15.6">
      <c r="A36" s="306" t="s">
        <v>265</v>
      </c>
      <c r="B36" s="317" t="s">
        <v>531</v>
      </c>
      <c r="C36" s="306" t="s">
        <v>596</v>
      </c>
      <c r="D36" s="306" t="s">
        <v>532</v>
      </c>
      <c r="E36" s="306"/>
      <c r="F36" s="178">
        <v>18564600</v>
      </c>
      <c r="G36" s="178">
        <v>18564600</v>
      </c>
      <c r="H36" s="178">
        <v>18564600</v>
      </c>
    </row>
    <row r="37" spans="1:8" ht="15.6">
      <c r="A37" s="306" t="s">
        <v>1058</v>
      </c>
      <c r="B37" s="317" t="s">
        <v>376</v>
      </c>
      <c r="C37" s="306" t="s">
        <v>596</v>
      </c>
      <c r="D37" s="306" t="s">
        <v>532</v>
      </c>
      <c r="E37" s="306" t="s">
        <v>377</v>
      </c>
      <c r="F37" s="178">
        <v>18564600</v>
      </c>
      <c r="G37" s="178">
        <v>18564600</v>
      </c>
      <c r="H37" s="178">
        <v>18564600</v>
      </c>
    </row>
    <row r="38" spans="1:8" ht="15.6">
      <c r="A38" s="306" t="s">
        <v>1059</v>
      </c>
      <c r="B38" s="317" t="s">
        <v>378</v>
      </c>
      <c r="C38" s="306" t="s">
        <v>596</v>
      </c>
      <c r="D38" s="306" t="s">
        <v>532</v>
      </c>
      <c r="E38" s="306" t="s">
        <v>379</v>
      </c>
      <c r="F38" s="178">
        <v>18564600</v>
      </c>
      <c r="G38" s="178">
        <v>18564600</v>
      </c>
      <c r="H38" s="178">
        <v>18564600</v>
      </c>
    </row>
    <row r="39" spans="1:8" ht="15.6">
      <c r="A39" s="306" t="s">
        <v>1060</v>
      </c>
      <c r="B39" s="315" t="s">
        <v>378</v>
      </c>
      <c r="C39" s="314" t="s">
        <v>596</v>
      </c>
      <c r="D39" s="314" t="s">
        <v>532</v>
      </c>
      <c r="E39" s="314" t="s">
        <v>379</v>
      </c>
      <c r="F39" s="316">
        <v>18564600</v>
      </c>
      <c r="G39" s="316">
        <v>18564600</v>
      </c>
      <c r="H39" s="316">
        <v>18564600</v>
      </c>
    </row>
    <row r="40" spans="1:8" ht="296.39999999999998">
      <c r="A40" s="306" t="s">
        <v>274</v>
      </c>
      <c r="B40" s="318" t="s">
        <v>603</v>
      </c>
      <c r="C40" s="306" t="s">
        <v>604</v>
      </c>
      <c r="D40" s="306"/>
      <c r="E40" s="306"/>
      <c r="F40" s="178">
        <v>22390600</v>
      </c>
      <c r="G40" s="178">
        <v>22390600</v>
      </c>
      <c r="H40" s="178">
        <v>22390600</v>
      </c>
    </row>
    <row r="41" spans="1:8" ht="46.8">
      <c r="A41" s="306" t="s">
        <v>266</v>
      </c>
      <c r="B41" s="317" t="s">
        <v>529</v>
      </c>
      <c r="C41" s="306" t="s">
        <v>604</v>
      </c>
      <c r="D41" s="306" t="s">
        <v>530</v>
      </c>
      <c r="E41" s="306"/>
      <c r="F41" s="178">
        <v>22390600</v>
      </c>
      <c r="G41" s="178">
        <v>22390600</v>
      </c>
      <c r="H41" s="178">
        <v>22390600</v>
      </c>
    </row>
    <row r="42" spans="1:8" ht="15.6">
      <c r="A42" s="306" t="s">
        <v>1061</v>
      </c>
      <c r="B42" s="317" t="s">
        <v>531</v>
      </c>
      <c r="C42" s="306" t="s">
        <v>604</v>
      </c>
      <c r="D42" s="306" t="s">
        <v>532</v>
      </c>
      <c r="E42" s="306"/>
      <c r="F42" s="178">
        <v>22390600</v>
      </c>
      <c r="G42" s="178">
        <v>22390600</v>
      </c>
      <c r="H42" s="178">
        <v>22390600</v>
      </c>
    </row>
    <row r="43" spans="1:8" ht="15.6">
      <c r="A43" s="306" t="s">
        <v>1062</v>
      </c>
      <c r="B43" s="317" t="s">
        <v>376</v>
      </c>
      <c r="C43" s="306" t="s">
        <v>604</v>
      </c>
      <c r="D43" s="306" t="s">
        <v>532</v>
      </c>
      <c r="E43" s="306" t="s">
        <v>377</v>
      </c>
      <c r="F43" s="178">
        <v>22390600</v>
      </c>
      <c r="G43" s="178">
        <v>22390600</v>
      </c>
      <c r="H43" s="178">
        <v>22390600</v>
      </c>
    </row>
    <row r="44" spans="1:8" ht="15.6">
      <c r="A44" s="306" t="s">
        <v>1063</v>
      </c>
      <c r="B44" s="317" t="s">
        <v>380</v>
      </c>
      <c r="C44" s="306" t="s">
        <v>604</v>
      </c>
      <c r="D44" s="306" t="s">
        <v>532</v>
      </c>
      <c r="E44" s="306" t="s">
        <v>381</v>
      </c>
      <c r="F44" s="178">
        <v>22390600</v>
      </c>
      <c r="G44" s="178">
        <v>22390600</v>
      </c>
      <c r="H44" s="178">
        <v>22390600</v>
      </c>
    </row>
    <row r="45" spans="1:8" ht="15.6">
      <c r="A45" s="306" t="s">
        <v>1064</v>
      </c>
      <c r="B45" s="315" t="s">
        <v>380</v>
      </c>
      <c r="C45" s="314" t="s">
        <v>604</v>
      </c>
      <c r="D45" s="314" t="s">
        <v>532</v>
      </c>
      <c r="E45" s="314" t="s">
        <v>381</v>
      </c>
      <c r="F45" s="316">
        <v>22390600</v>
      </c>
      <c r="G45" s="316">
        <v>22390600</v>
      </c>
      <c r="H45" s="316">
        <v>22390600</v>
      </c>
    </row>
    <row r="46" spans="1:8" ht="234">
      <c r="A46" s="306" t="s">
        <v>267</v>
      </c>
      <c r="B46" s="318" t="s">
        <v>619</v>
      </c>
      <c r="C46" s="306" t="s">
        <v>620</v>
      </c>
      <c r="D46" s="306"/>
      <c r="E46" s="306"/>
      <c r="F46" s="178">
        <v>216000</v>
      </c>
      <c r="G46" s="178">
        <v>216000</v>
      </c>
      <c r="H46" s="178">
        <v>216000</v>
      </c>
    </row>
    <row r="47" spans="1:8" ht="46.8">
      <c r="A47" s="306" t="s">
        <v>1065</v>
      </c>
      <c r="B47" s="317" t="s">
        <v>529</v>
      </c>
      <c r="C47" s="306" t="s">
        <v>620</v>
      </c>
      <c r="D47" s="306" t="s">
        <v>530</v>
      </c>
      <c r="E47" s="306"/>
      <c r="F47" s="178">
        <v>216000</v>
      </c>
      <c r="G47" s="178">
        <v>216000</v>
      </c>
      <c r="H47" s="178">
        <v>216000</v>
      </c>
    </row>
    <row r="48" spans="1:8" ht="15.6">
      <c r="A48" s="306" t="s">
        <v>1066</v>
      </c>
      <c r="B48" s="317" t="s">
        <v>531</v>
      </c>
      <c r="C48" s="306" t="s">
        <v>620</v>
      </c>
      <c r="D48" s="306" t="s">
        <v>532</v>
      </c>
      <c r="E48" s="306"/>
      <c r="F48" s="178">
        <v>216000</v>
      </c>
      <c r="G48" s="178">
        <v>216000</v>
      </c>
      <c r="H48" s="178">
        <v>216000</v>
      </c>
    </row>
    <row r="49" spans="1:8" ht="15.6">
      <c r="A49" s="306" t="s">
        <v>1067</v>
      </c>
      <c r="B49" s="317" t="s">
        <v>398</v>
      </c>
      <c r="C49" s="306" t="s">
        <v>620</v>
      </c>
      <c r="D49" s="306" t="s">
        <v>532</v>
      </c>
      <c r="E49" s="306" t="s">
        <v>399</v>
      </c>
      <c r="F49" s="178">
        <v>216000</v>
      </c>
      <c r="G49" s="178">
        <v>216000</v>
      </c>
      <c r="H49" s="178">
        <v>216000</v>
      </c>
    </row>
    <row r="50" spans="1:8" ht="15.6">
      <c r="A50" s="306" t="s">
        <v>1068</v>
      </c>
      <c r="B50" s="317" t="s">
        <v>404</v>
      </c>
      <c r="C50" s="306" t="s">
        <v>620</v>
      </c>
      <c r="D50" s="306" t="s">
        <v>532</v>
      </c>
      <c r="E50" s="306" t="s">
        <v>405</v>
      </c>
      <c r="F50" s="178">
        <v>216000</v>
      </c>
      <c r="G50" s="178">
        <v>216000</v>
      </c>
      <c r="H50" s="178">
        <v>216000</v>
      </c>
    </row>
    <row r="51" spans="1:8" ht="15.6">
      <c r="A51" s="306" t="s">
        <v>316</v>
      </c>
      <c r="B51" s="315" t="s">
        <v>404</v>
      </c>
      <c r="C51" s="314" t="s">
        <v>620</v>
      </c>
      <c r="D51" s="314" t="s">
        <v>532</v>
      </c>
      <c r="E51" s="314" t="s">
        <v>405</v>
      </c>
      <c r="F51" s="316">
        <v>216000</v>
      </c>
      <c r="G51" s="316">
        <v>216000</v>
      </c>
      <c r="H51" s="316">
        <v>216000</v>
      </c>
    </row>
    <row r="52" spans="1:8" ht="343.2">
      <c r="A52" s="306" t="s">
        <v>1069</v>
      </c>
      <c r="B52" s="318" t="s">
        <v>605</v>
      </c>
      <c r="C52" s="306" t="s">
        <v>606</v>
      </c>
      <c r="D52" s="306"/>
      <c r="E52" s="306"/>
      <c r="F52" s="178">
        <v>141502900</v>
      </c>
      <c r="G52" s="178">
        <v>141502900</v>
      </c>
      <c r="H52" s="178">
        <v>141502900</v>
      </c>
    </row>
    <row r="53" spans="1:8" ht="46.8">
      <c r="A53" s="306" t="s">
        <v>1070</v>
      </c>
      <c r="B53" s="317" t="s">
        <v>529</v>
      </c>
      <c r="C53" s="306" t="s">
        <v>606</v>
      </c>
      <c r="D53" s="306" t="s">
        <v>530</v>
      </c>
      <c r="E53" s="306"/>
      <c r="F53" s="178">
        <v>141502900</v>
      </c>
      <c r="G53" s="178">
        <v>141502900</v>
      </c>
      <c r="H53" s="178">
        <v>141502900</v>
      </c>
    </row>
    <row r="54" spans="1:8" ht="15.6">
      <c r="A54" s="306" t="s">
        <v>1071</v>
      </c>
      <c r="B54" s="317" t="s">
        <v>531</v>
      </c>
      <c r="C54" s="306" t="s">
        <v>606</v>
      </c>
      <c r="D54" s="306" t="s">
        <v>532</v>
      </c>
      <c r="E54" s="306"/>
      <c r="F54" s="178">
        <v>141502900</v>
      </c>
      <c r="G54" s="178">
        <v>141502900</v>
      </c>
      <c r="H54" s="178">
        <v>141502900</v>
      </c>
    </row>
    <row r="55" spans="1:8" ht="15.6">
      <c r="A55" s="306" t="s">
        <v>1072</v>
      </c>
      <c r="B55" s="317" t="s">
        <v>376</v>
      </c>
      <c r="C55" s="306" t="s">
        <v>606</v>
      </c>
      <c r="D55" s="306" t="s">
        <v>532</v>
      </c>
      <c r="E55" s="306" t="s">
        <v>377</v>
      </c>
      <c r="F55" s="178">
        <v>141502900</v>
      </c>
      <c r="G55" s="178">
        <v>141502900</v>
      </c>
      <c r="H55" s="178">
        <v>141502900</v>
      </c>
    </row>
    <row r="56" spans="1:8" ht="15.6">
      <c r="A56" s="306" t="s">
        <v>1073</v>
      </c>
      <c r="B56" s="317" t="s">
        <v>380</v>
      </c>
      <c r="C56" s="306" t="s">
        <v>606</v>
      </c>
      <c r="D56" s="306" t="s">
        <v>532</v>
      </c>
      <c r="E56" s="306" t="s">
        <v>381</v>
      </c>
      <c r="F56" s="178">
        <v>137192821.25</v>
      </c>
      <c r="G56" s="178">
        <v>137192821.25</v>
      </c>
      <c r="H56" s="178">
        <v>137192821.25</v>
      </c>
    </row>
    <row r="57" spans="1:8" ht="15.6">
      <c r="A57" s="306" t="s">
        <v>1074</v>
      </c>
      <c r="B57" s="315" t="s">
        <v>380</v>
      </c>
      <c r="C57" s="314" t="s">
        <v>606</v>
      </c>
      <c r="D57" s="314" t="s">
        <v>532</v>
      </c>
      <c r="E57" s="314" t="s">
        <v>381</v>
      </c>
      <c r="F57" s="316">
        <v>137192821.25</v>
      </c>
      <c r="G57" s="316">
        <v>137192821.25</v>
      </c>
      <c r="H57" s="316">
        <v>137192821.25</v>
      </c>
    </row>
    <row r="58" spans="1:8" ht="15.6">
      <c r="A58" s="306" t="s">
        <v>1075</v>
      </c>
      <c r="B58" s="317" t="s">
        <v>382</v>
      </c>
      <c r="C58" s="306" t="s">
        <v>606</v>
      </c>
      <c r="D58" s="306" t="s">
        <v>532</v>
      </c>
      <c r="E58" s="306" t="s">
        <v>383</v>
      </c>
      <c r="F58" s="178">
        <v>4310078.75</v>
      </c>
      <c r="G58" s="178">
        <v>4310078.75</v>
      </c>
      <c r="H58" s="178">
        <v>4310078.75</v>
      </c>
    </row>
    <row r="59" spans="1:8" ht="15.6">
      <c r="A59" s="306" t="s">
        <v>1076</v>
      </c>
      <c r="B59" s="315" t="s">
        <v>382</v>
      </c>
      <c r="C59" s="314" t="s">
        <v>606</v>
      </c>
      <c r="D59" s="314" t="s">
        <v>532</v>
      </c>
      <c r="E59" s="314" t="s">
        <v>383</v>
      </c>
      <c r="F59" s="316">
        <v>4310078.75</v>
      </c>
      <c r="G59" s="316">
        <v>4310078.75</v>
      </c>
      <c r="H59" s="316">
        <v>4310078.75</v>
      </c>
    </row>
    <row r="60" spans="1:8" ht="156">
      <c r="A60" s="306" t="s">
        <v>1077</v>
      </c>
      <c r="B60" s="318" t="s">
        <v>617</v>
      </c>
      <c r="C60" s="306" t="s">
        <v>618</v>
      </c>
      <c r="D60" s="306"/>
      <c r="E60" s="306"/>
      <c r="F60" s="178">
        <v>15206900</v>
      </c>
      <c r="G60" s="178">
        <v>15206900</v>
      </c>
      <c r="H60" s="178">
        <v>15206900</v>
      </c>
    </row>
    <row r="61" spans="1:8" ht="46.8">
      <c r="A61" s="306" t="s">
        <v>1078</v>
      </c>
      <c r="B61" s="317" t="s">
        <v>529</v>
      </c>
      <c r="C61" s="306" t="s">
        <v>618</v>
      </c>
      <c r="D61" s="306" t="s">
        <v>530</v>
      </c>
      <c r="E61" s="306"/>
      <c r="F61" s="178">
        <v>15206900</v>
      </c>
      <c r="G61" s="178">
        <v>15206900</v>
      </c>
      <c r="H61" s="178">
        <v>15206900</v>
      </c>
    </row>
    <row r="62" spans="1:8" ht="15.6">
      <c r="A62" s="306" t="s">
        <v>1079</v>
      </c>
      <c r="B62" s="317" t="s">
        <v>531</v>
      </c>
      <c r="C62" s="306" t="s">
        <v>618</v>
      </c>
      <c r="D62" s="306" t="s">
        <v>532</v>
      </c>
      <c r="E62" s="306"/>
      <c r="F62" s="178">
        <v>15206900</v>
      </c>
      <c r="G62" s="178">
        <v>15206900</v>
      </c>
      <c r="H62" s="178">
        <v>15206900</v>
      </c>
    </row>
    <row r="63" spans="1:8" ht="15.6">
      <c r="A63" s="306" t="s">
        <v>1080</v>
      </c>
      <c r="B63" s="317" t="s">
        <v>398</v>
      </c>
      <c r="C63" s="306" t="s">
        <v>618</v>
      </c>
      <c r="D63" s="306" t="s">
        <v>532</v>
      </c>
      <c r="E63" s="306" t="s">
        <v>399</v>
      </c>
      <c r="F63" s="178">
        <v>15206900</v>
      </c>
      <c r="G63" s="178">
        <v>15206900</v>
      </c>
      <c r="H63" s="178">
        <v>15206900</v>
      </c>
    </row>
    <row r="64" spans="1:8" ht="15.6">
      <c r="A64" s="306" t="s">
        <v>1081</v>
      </c>
      <c r="B64" s="317" t="s">
        <v>402</v>
      </c>
      <c r="C64" s="306" t="s">
        <v>618</v>
      </c>
      <c r="D64" s="306" t="s">
        <v>532</v>
      </c>
      <c r="E64" s="306" t="s">
        <v>403</v>
      </c>
      <c r="F64" s="178">
        <v>15206900</v>
      </c>
      <c r="G64" s="178">
        <v>15206900</v>
      </c>
      <c r="H64" s="178">
        <v>15206900</v>
      </c>
    </row>
    <row r="65" spans="1:8" ht="15.6">
      <c r="A65" s="306" t="s">
        <v>1082</v>
      </c>
      <c r="B65" s="315" t="s">
        <v>402</v>
      </c>
      <c r="C65" s="314" t="s">
        <v>618</v>
      </c>
      <c r="D65" s="314" t="s">
        <v>532</v>
      </c>
      <c r="E65" s="314" t="s">
        <v>403</v>
      </c>
      <c r="F65" s="316">
        <v>15206900</v>
      </c>
      <c r="G65" s="316">
        <v>15206900</v>
      </c>
      <c r="H65" s="316">
        <v>15206900</v>
      </c>
    </row>
    <row r="66" spans="1:8" ht="343.2">
      <c r="A66" s="306" t="s">
        <v>1083</v>
      </c>
      <c r="B66" s="318" t="s">
        <v>597</v>
      </c>
      <c r="C66" s="306" t="s">
        <v>598</v>
      </c>
      <c r="D66" s="306"/>
      <c r="E66" s="306"/>
      <c r="F66" s="178">
        <v>34748900</v>
      </c>
      <c r="G66" s="178">
        <v>34748900</v>
      </c>
      <c r="H66" s="178">
        <v>34748900</v>
      </c>
    </row>
    <row r="67" spans="1:8" ht="46.8">
      <c r="A67" s="306" t="s">
        <v>1084</v>
      </c>
      <c r="B67" s="317" t="s">
        <v>529</v>
      </c>
      <c r="C67" s="306" t="s">
        <v>598</v>
      </c>
      <c r="D67" s="306" t="s">
        <v>530</v>
      </c>
      <c r="E67" s="306"/>
      <c r="F67" s="178">
        <v>34748900</v>
      </c>
      <c r="G67" s="178">
        <v>34748900</v>
      </c>
      <c r="H67" s="178">
        <v>34748900</v>
      </c>
    </row>
    <row r="68" spans="1:8" ht="15.6">
      <c r="A68" s="306" t="s">
        <v>1085</v>
      </c>
      <c r="B68" s="317" t="s">
        <v>531</v>
      </c>
      <c r="C68" s="306" t="s">
        <v>598</v>
      </c>
      <c r="D68" s="306" t="s">
        <v>532</v>
      </c>
      <c r="E68" s="306"/>
      <c r="F68" s="178">
        <v>34748900</v>
      </c>
      <c r="G68" s="178">
        <v>34748900</v>
      </c>
      <c r="H68" s="178">
        <v>34748900</v>
      </c>
    </row>
    <row r="69" spans="1:8" ht="15.6">
      <c r="A69" s="306" t="s">
        <v>1086</v>
      </c>
      <c r="B69" s="317" t="s">
        <v>376</v>
      </c>
      <c r="C69" s="306" t="s">
        <v>598</v>
      </c>
      <c r="D69" s="306" t="s">
        <v>532</v>
      </c>
      <c r="E69" s="306" t="s">
        <v>377</v>
      </c>
      <c r="F69" s="178">
        <v>34748900</v>
      </c>
      <c r="G69" s="178">
        <v>34748900</v>
      </c>
      <c r="H69" s="178">
        <v>34748900</v>
      </c>
    </row>
    <row r="70" spans="1:8" ht="15.6">
      <c r="A70" s="306" t="s">
        <v>1087</v>
      </c>
      <c r="B70" s="317" t="s">
        <v>378</v>
      </c>
      <c r="C70" s="306" t="s">
        <v>598</v>
      </c>
      <c r="D70" s="306" t="s">
        <v>532</v>
      </c>
      <c r="E70" s="306" t="s">
        <v>379</v>
      </c>
      <c r="F70" s="178">
        <v>34748900</v>
      </c>
      <c r="G70" s="178">
        <v>34748900</v>
      </c>
      <c r="H70" s="178">
        <v>34748900</v>
      </c>
    </row>
    <row r="71" spans="1:8" ht="15.6">
      <c r="A71" s="306" t="s">
        <v>1088</v>
      </c>
      <c r="B71" s="315" t="s">
        <v>378</v>
      </c>
      <c r="C71" s="314" t="s">
        <v>598</v>
      </c>
      <c r="D71" s="314" t="s">
        <v>532</v>
      </c>
      <c r="E71" s="314" t="s">
        <v>379</v>
      </c>
      <c r="F71" s="316">
        <v>34748900</v>
      </c>
      <c r="G71" s="316">
        <v>34748900</v>
      </c>
      <c r="H71" s="316">
        <v>34748900</v>
      </c>
    </row>
    <row r="72" spans="1:8" ht="46.8">
      <c r="A72" s="306" t="s">
        <v>1089</v>
      </c>
      <c r="B72" s="317" t="s">
        <v>599</v>
      </c>
      <c r="C72" s="306" t="s">
        <v>600</v>
      </c>
      <c r="D72" s="306"/>
      <c r="E72" s="306"/>
      <c r="F72" s="178">
        <v>2115000</v>
      </c>
      <c r="G72" s="178">
        <v>2117500</v>
      </c>
      <c r="H72" s="178">
        <v>2420000</v>
      </c>
    </row>
    <row r="73" spans="1:8" ht="109.2">
      <c r="A73" s="306" t="s">
        <v>1090</v>
      </c>
      <c r="B73" s="317" t="s">
        <v>601</v>
      </c>
      <c r="C73" s="306" t="s">
        <v>602</v>
      </c>
      <c r="D73" s="306"/>
      <c r="E73" s="306"/>
      <c r="F73" s="178">
        <v>246850</v>
      </c>
      <c r="G73" s="178">
        <v>0</v>
      </c>
      <c r="H73" s="178">
        <v>0</v>
      </c>
    </row>
    <row r="74" spans="1:8" ht="46.8">
      <c r="A74" s="306" t="s">
        <v>1091</v>
      </c>
      <c r="B74" s="317" t="s">
        <v>529</v>
      </c>
      <c r="C74" s="306" t="s">
        <v>602</v>
      </c>
      <c r="D74" s="306" t="s">
        <v>530</v>
      </c>
      <c r="E74" s="306"/>
      <c r="F74" s="178">
        <v>246850</v>
      </c>
      <c r="G74" s="178">
        <v>0</v>
      </c>
      <c r="H74" s="178">
        <v>0</v>
      </c>
    </row>
    <row r="75" spans="1:8" ht="15.6">
      <c r="A75" s="306" t="s">
        <v>1092</v>
      </c>
      <c r="B75" s="317" t="s">
        <v>531</v>
      </c>
      <c r="C75" s="306" t="s">
        <v>602</v>
      </c>
      <c r="D75" s="306" t="s">
        <v>532</v>
      </c>
      <c r="E75" s="306"/>
      <c r="F75" s="178">
        <v>246850</v>
      </c>
      <c r="G75" s="178">
        <v>0</v>
      </c>
      <c r="H75" s="178">
        <v>0</v>
      </c>
    </row>
    <row r="76" spans="1:8" ht="15.6">
      <c r="A76" s="306" t="s">
        <v>1093</v>
      </c>
      <c r="B76" s="317" t="s">
        <v>376</v>
      </c>
      <c r="C76" s="306" t="s">
        <v>602</v>
      </c>
      <c r="D76" s="306" t="s">
        <v>532</v>
      </c>
      <c r="E76" s="306" t="s">
        <v>377</v>
      </c>
      <c r="F76" s="178">
        <v>246850</v>
      </c>
      <c r="G76" s="178">
        <v>0</v>
      </c>
      <c r="H76" s="178">
        <v>0</v>
      </c>
    </row>
    <row r="77" spans="1:8" ht="15.6">
      <c r="A77" s="306" t="s">
        <v>1094</v>
      </c>
      <c r="B77" s="317" t="s">
        <v>380</v>
      </c>
      <c r="C77" s="306" t="s">
        <v>602</v>
      </c>
      <c r="D77" s="306" t="s">
        <v>532</v>
      </c>
      <c r="E77" s="306" t="s">
        <v>381</v>
      </c>
      <c r="F77" s="178">
        <v>246850</v>
      </c>
      <c r="G77" s="178">
        <v>0</v>
      </c>
      <c r="H77" s="178">
        <v>0</v>
      </c>
    </row>
    <row r="78" spans="1:8" ht="15.6">
      <c r="A78" s="306" t="s">
        <v>1095</v>
      </c>
      <c r="B78" s="315" t="s">
        <v>380</v>
      </c>
      <c r="C78" s="314" t="s">
        <v>602</v>
      </c>
      <c r="D78" s="314" t="s">
        <v>532</v>
      </c>
      <c r="E78" s="314" t="s">
        <v>381</v>
      </c>
      <c r="F78" s="316">
        <v>246850</v>
      </c>
      <c r="G78" s="316">
        <v>0</v>
      </c>
      <c r="H78" s="316">
        <v>0</v>
      </c>
    </row>
    <row r="79" spans="1:8" ht="124.8">
      <c r="A79" s="306" t="s">
        <v>1096</v>
      </c>
      <c r="B79" s="318" t="s">
        <v>784</v>
      </c>
      <c r="C79" s="306" t="s">
        <v>785</v>
      </c>
      <c r="D79" s="306"/>
      <c r="E79" s="306"/>
      <c r="F79" s="178">
        <v>1815000</v>
      </c>
      <c r="G79" s="178">
        <v>2117500</v>
      </c>
      <c r="H79" s="178">
        <v>2420000</v>
      </c>
    </row>
    <row r="80" spans="1:8" ht="46.8">
      <c r="A80" s="306" t="s">
        <v>1097</v>
      </c>
      <c r="B80" s="317" t="s">
        <v>529</v>
      </c>
      <c r="C80" s="306" t="s">
        <v>785</v>
      </c>
      <c r="D80" s="306" t="s">
        <v>530</v>
      </c>
      <c r="E80" s="306"/>
      <c r="F80" s="178">
        <v>1815000</v>
      </c>
      <c r="G80" s="178">
        <v>2117500</v>
      </c>
      <c r="H80" s="178">
        <v>2420000</v>
      </c>
    </row>
    <row r="81" spans="1:8" ht="15.6">
      <c r="A81" s="306" t="s">
        <v>1098</v>
      </c>
      <c r="B81" s="317" t="s">
        <v>531</v>
      </c>
      <c r="C81" s="306" t="s">
        <v>785</v>
      </c>
      <c r="D81" s="306" t="s">
        <v>532</v>
      </c>
      <c r="E81" s="306"/>
      <c r="F81" s="178">
        <v>1815000</v>
      </c>
      <c r="G81" s="178">
        <v>2117500</v>
      </c>
      <c r="H81" s="178">
        <v>2420000</v>
      </c>
    </row>
    <row r="82" spans="1:8" ht="15.6">
      <c r="A82" s="306" t="s">
        <v>1099</v>
      </c>
      <c r="B82" s="317" t="s">
        <v>376</v>
      </c>
      <c r="C82" s="306" t="s">
        <v>785</v>
      </c>
      <c r="D82" s="306" t="s">
        <v>532</v>
      </c>
      <c r="E82" s="306" t="s">
        <v>377</v>
      </c>
      <c r="F82" s="178">
        <v>1815000</v>
      </c>
      <c r="G82" s="178">
        <v>2117500</v>
      </c>
      <c r="H82" s="178">
        <v>2420000</v>
      </c>
    </row>
    <row r="83" spans="1:8" ht="15.6">
      <c r="A83" s="306" t="s">
        <v>1100</v>
      </c>
      <c r="B83" s="317" t="s">
        <v>380</v>
      </c>
      <c r="C83" s="306" t="s">
        <v>785</v>
      </c>
      <c r="D83" s="306" t="s">
        <v>532</v>
      </c>
      <c r="E83" s="306" t="s">
        <v>381</v>
      </c>
      <c r="F83" s="178">
        <v>1815000</v>
      </c>
      <c r="G83" s="178">
        <v>2117500</v>
      </c>
      <c r="H83" s="178">
        <v>2420000</v>
      </c>
    </row>
    <row r="84" spans="1:8" ht="15.6">
      <c r="A84" s="306" t="s">
        <v>1101</v>
      </c>
      <c r="B84" s="315" t="s">
        <v>380</v>
      </c>
      <c r="C84" s="314" t="s">
        <v>785</v>
      </c>
      <c r="D84" s="314" t="s">
        <v>532</v>
      </c>
      <c r="E84" s="314" t="s">
        <v>381</v>
      </c>
      <c r="F84" s="316">
        <v>1815000</v>
      </c>
      <c r="G84" s="316">
        <v>2117500</v>
      </c>
      <c r="H84" s="316">
        <v>2420000</v>
      </c>
    </row>
    <row r="85" spans="1:8" ht="156">
      <c r="A85" s="306" t="s">
        <v>1102</v>
      </c>
      <c r="B85" s="318" t="s">
        <v>1027</v>
      </c>
      <c r="C85" s="306" t="s">
        <v>1028</v>
      </c>
      <c r="D85" s="306"/>
      <c r="E85" s="306"/>
      <c r="F85" s="178">
        <v>35000</v>
      </c>
      <c r="G85" s="178">
        <v>0</v>
      </c>
      <c r="H85" s="178">
        <v>0</v>
      </c>
    </row>
    <row r="86" spans="1:8" ht="46.8">
      <c r="A86" s="306" t="s">
        <v>1103</v>
      </c>
      <c r="B86" s="317" t="s">
        <v>529</v>
      </c>
      <c r="C86" s="306" t="s">
        <v>1028</v>
      </c>
      <c r="D86" s="306" t="s">
        <v>530</v>
      </c>
      <c r="E86" s="306"/>
      <c r="F86" s="178">
        <v>35000</v>
      </c>
      <c r="G86" s="178">
        <v>0</v>
      </c>
      <c r="H86" s="178">
        <v>0</v>
      </c>
    </row>
    <row r="87" spans="1:8" ht="15.6">
      <c r="A87" s="306" t="s">
        <v>1104</v>
      </c>
      <c r="B87" s="317" t="s">
        <v>531</v>
      </c>
      <c r="C87" s="306" t="s">
        <v>1028</v>
      </c>
      <c r="D87" s="306" t="s">
        <v>532</v>
      </c>
      <c r="E87" s="306"/>
      <c r="F87" s="178">
        <v>35000</v>
      </c>
      <c r="G87" s="178">
        <v>0</v>
      </c>
      <c r="H87" s="178">
        <v>0</v>
      </c>
    </row>
    <row r="88" spans="1:8" ht="15.6">
      <c r="A88" s="306" t="s">
        <v>1105</v>
      </c>
      <c r="B88" s="317" t="s">
        <v>376</v>
      </c>
      <c r="C88" s="306" t="s">
        <v>1028</v>
      </c>
      <c r="D88" s="306" t="s">
        <v>532</v>
      </c>
      <c r="E88" s="306" t="s">
        <v>377</v>
      </c>
      <c r="F88" s="178">
        <v>35000</v>
      </c>
      <c r="G88" s="178">
        <v>0</v>
      </c>
      <c r="H88" s="178">
        <v>0</v>
      </c>
    </row>
    <row r="89" spans="1:8" ht="15.6">
      <c r="A89" s="306" t="s">
        <v>1106</v>
      </c>
      <c r="B89" s="317" t="s">
        <v>380</v>
      </c>
      <c r="C89" s="306" t="s">
        <v>1028</v>
      </c>
      <c r="D89" s="306" t="s">
        <v>532</v>
      </c>
      <c r="E89" s="306" t="s">
        <v>381</v>
      </c>
      <c r="F89" s="178">
        <v>35000</v>
      </c>
      <c r="G89" s="178">
        <v>0</v>
      </c>
      <c r="H89" s="178">
        <v>0</v>
      </c>
    </row>
    <row r="90" spans="1:8" ht="15.6">
      <c r="A90" s="306" t="s">
        <v>1107</v>
      </c>
      <c r="B90" s="315" t="s">
        <v>380</v>
      </c>
      <c r="C90" s="314" t="s">
        <v>1028</v>
      </c>
      <c r="D90" s="314" t="s">
        <v>532</v>
      </c>
      <c r="E90" s="314" t="s">
        <v>381</v>
      </c>
      <c r="F90" s="316">
        <v>35000</v>
      </c>
      <c r="G90" s="316">
        <v>0</v>
      </c>
      <c r="H90" s="316">
        <v>0</v>
      </c>
    </row>
    <row r="91" spans="1:8" ht="109.2">
      <c r="A91" s="306" t="s">
        <v>1108</v>
      </c>
      <c r="B91" s="317" t="s">
        <v>883</v>
      </c>
      <c r="C91" s="306" t="s">
        <v>882</v>
      </c>
      <c r="D91" s="306"/>
      <c r="E91" s="306"/>
      <c r="F91" s="178">
        <v>18150</v>
      </c>
      <c r="G91" s="178">
        <v>0</v>
      </c>
      <c r="H91" s="178">
        <v>0</v>
      </c>
    </row>
    <row r="92" spans="1:8" ht="46.8">
      <c r="A92" s="306" t="s">
        <v>1109</v>
      </c>
      <c r="B92" s="317" t="s">
        <v>529</v>
      </c>
      <c r="C92" s="306" t="s">
        <v>882</v>
      </c>
      <c r="D92" s="306" t="s">
        <v>530</v>
      </c>
      <c r="E92" s="306"/>
      <c r="F92" s="178">
        <v>18150</v>
      </c>
      <c r="G92" s="178">
        <v>0</v>
      </c>
      <c r="H92" s="178">
        <v>0</v>
      </c>
    </row>
    <row r="93" spans="1:8" ht="15.6">
      <c r="A93" s="306" t="s">
        <v>1110</v>
      </c>
      <c r="B93" s="317" t="s">
        <v>531</v>
      </c>
      <c r="C93" s="306" t="s">
        <v>882</v>
      </c>
      <c r="D93" s="306" t="s">
        <v>532</v>
      </c>
      <c r="E93" s="306"/>
      <c r="F93" s="178">
        <v>18150</v>
      </c>
      <c r="G93" s="178">
        <v>0</v>
      </c>
      <c r="H93" s="178">
        <v>0</v>
      </c>
    </row>
    <row r="94" spans="1:8" ht="15.6">
      <c r="A94" s="306" t="s">
        <v>1111</v>
      </c>
      <c r="B94" s="317" t="s">
        <v>376</v>
      </c>
      <c r="C94" s="306" t="s">
        <v>882</v>
      </c>
      <c r="D94" s="306" t="s">
        <v>532</v>
      </c>
      <c r="E94" s="306" t="s">
        <v>377</v>
      </c>
      <c r="F94" s="178">
        <v>18150</v>
      </c>
      <c r="G94" s="178">
        <v>0</v>
      </c>
      <c r="H94" s="178">
        <v>0</v>
      </c>
    </row>
    <row r="95" spans="1:8" ht="15.6">
      <c r="A95" s="306" t="s">
        <v>1112</v>
      </c>
      <c r="B95" s="317" t="s">
        <v>380</v>
      </c>
      <c r="C95" s="306" t="s">
        <v>882</v>
      </c>
      <c r="D95" s="306" t="s">
        <v>532</v>
      </c>
      <c r="E95" s="306" t="s">
        <v>381</v>
      </c>
      <c r="F95" s="178">
        <v>18150</v>
      </c>
      <c r="G95" s="178">
        <v>0</v>
      </c>
      <c r="H95" s="178">
        <v>0</v>
      </c>
    </row>
    <row r="96" spans="1:8" ht="15.6">
      <c r="A96" s="306" t="s">
        <v>1113</v>
      </c>
      <c r="B96" s="315" t="s">
        <v>380</v>
      </c>
      <c r="C96" s="314" t="s">
        <v>882</v>
      </c>
      <c r="D96" s="314" t="s">
        <v>532</v>
      </c>
      <c r="E96" s="314" t="s">
        <v>381</v>
      </c>
      <c r="F96" s="316">
        <v>18150</v>
      </c>
      <c r="G96" s="316">
        <v>0</v>
      </c>
      <c r="H96" s="316">
        <v>0</v>
      </c>
    </row>
    <row r="97" spans="1:8" ht="46.8">
      <c r="A97" s="306" t="s">
        <v>1114</v>
      </c>
      <c r="B97" s="317" t="s">
        <v>611</v>
      </c>
      <c r="C97" s="306" t="s">
        <v>612</v>
      </c>
      <c r="D97" s="306"/>
      <c r="E97" s="306"/>
      <c r="F97" s="178">
        <v>5260789.6399999997</v>
      </c>
      <c r="G97" s="178">
        <v>5102281.66</v>
      </c>
      <c r="H97" s="178">
        <v>4950339.66</v>
      </c>
    </row>
    <row r="98" spans="1:8" ht="93.6">
      <c r="A98" s="306" t="s">
        <v>1115</v>
      </c>
      <c r="B98" s="317" t="s">
        <v>613</v>
      </c>
      <c r="C98" s="306" t="s">
        <v>614</v>
      </c>
      <c r="D98" s="306"/>
      <c r="E98" s="306"/>
      <c r="F98" s="178">
        <v>5201824.66</v>
      </c>
      <c r="G98" s="178">
        <v>5102281.66</v>
      </c>
      <c r="H98" s="178">
        <v>4950339.66</v>
      </c>
    </row>
    <row r="99" spans="1:8" ht="93.6">
      <c r="A99" s="306" t="s">
        <v>1116</v>
      </c>
      <c r="B99" s="317" t="s">
        <v>437</v>
      </c>
      <c r="C99" s="306" t="s">
        <v>614</v>
      </c>
      <c r="D99" s="306" t="s">
        <v>200</v>
      </c>
      <c r="E99" s="306"/>
      <c r="F99" s="178">
        <v>4950339.66</v>
      </c>
      <c r="G99" s="178">
        <v>4950339</v>
      </c>
      <c r="H99" s="178">
        <v>4950339.66</v>
      </c>
    </row>
    <row r="100" spans="1:8" ht="31.2">
      <c r="A100" s="306" t="s">
        <v>1117</v>
      </c>
      <c r="B100" s="317" t="s">
        <v>565</v>
      </c>
      <c r="C100" s="306" t="s">
        <v>614</v>
      </c>
      <c r="D100" s="306" t="s">
        <v>183</v>
      </c>
      <c r="E100" s="306"/>
      <c r="F100" s="178">
        <v>4950339.66</v>
      </c>
      <c r="G100" s="178">
        <v>4950339</v>
      </c>
      <c r="H100" s="178">
        <v>4950339.66</v>
      </c>
    </row>
    <row r="101" spans="1:8" ht="15.6">
      <c r="A101" s="306" t="s">
        <v>1118</v>
      </c>
      <c r="B101" s="317" t="s">
        <v>376</v>
      </c>
      <c r="C101" s="306" t="s">
        <v>614</v>
      </c>
      <c r="D101" s="306" t="s">
        <v>183</v>
      </c>
      <c r="E101" s="306" t="s">
        <v>377</v>
      </c>
      <c r="F101" s="178">
        <v>4950339.66</v>
      </c>
      <c r="G101" s="178">
        <v>4950339</v>
      </c>
      <c r="H101" s="178">
        <v>4950339.66</v>
      </c>
    </row>
    <row r="102" spans="1:8" ht="15.6">
      <c r="A102" s="306" t="s">
        <v>1119</v>
      </c>
      <c r="B102" s="317" t="s">
        <v>386</v>
      </c>
      <c r="C102" s="306" t="s">
        <v>614</v>
      </c>
      <c r="D102" s="306" t="s">
        <v>183</v>
      </c>
      <c r="E102" s="306" t="s">
        <v>387</v>
      </c>
      <c r="F102" s="178">
        <v>4950339.66</v>
      </c>
      <c r="G102" s="178">
        <v>4950339</v>
      </c>
      <c r="H102" s="178">
        <v>4950339.66</v>
      </c>
    </row>
    <row r="103" spans="1:8" ht="15.6">
      <c r="A103" s="306" t="s">
        <v>1120</v>
      </c>
      <c r="B103" s="315" t="s">
        <v>386</v>
      </c>
      <c r="C103" s="314" t="s">
        <v>614</v>
      </c>
      <c r="D103" s="314" t="s">
        <v>183</v>
      </c>
      <c r="E103" s="314" t="s">
        <v>387</v>
      </c>
      <c r="F103" s="316">
        <v>4950339.66</v>
      </c>
      <c r="G103" s="316">
        <v>4950339</v>
      </c>
      <c r="H103" s="316">
        <v>4950339.66</v>
      </c>
    </row>
    <row r="104" spans="1:8" ht="46.8">
      <c r="A104" s="306" t="s">
        <v>1121</v>
      </c>
      <c r="B104" s="317" t="s">
        <v>439</v>
      </c>
      <c r="C104" s="306" t="s">
        <v>614</v>
      </c>
      <c r="D104" s="306" t="s">
        <v>440</v>
      </c>
      <c r="E104" s="306"/>
      <c r="F104" s="178">
        <v>251485</v>
      </c>
      <c r="G104" s="178">
        <v>151942.66</v>
      </c>
      <c r="H104" s="178">
        <v>0</v>
      </c>
    </row>
    <row r="105" spans="1:8" ht="46.8">
      <c r="A105" s="306" t="s">
        <v>1122</v>
      </c>
      <c r="B105" s="317" t="s">
        <v>441</v>
      </c>
      <c r="C105" s="306" t="s">
        <v>614</v>
      </c>
      <c r="D105" s="306" t="s">
        <v>201</v>
      </c>
      <c r="E105" s="306"/>
      <c r="F105" s="178">
        <v>251485</v>
      </c>
      <c r="G105" s="178">
        <v>151942.66</v>
      </c>
      <c r="H105" s="178">
        <v>0</v>
      </c>
    </row>
    <row r="106" spans="1:8" ht="15.6">
      <c r="A106" s="306" t="s">
        <v>1123</v>
      </c>
      <c r="B106" s="317" t="s">
        <v>376</v>
      </c>
      <c r="C106" s="306" t="s">
        <v>614</v>
      </c>
      <c r="D106" s="306" t="s">
        <v>201</v>
      </c>
      <c r="E106" s="306" t="s">
        <v>377</v>
      </c>
      <c r="F106" s="178">
        <v>251485</v>
      </c>
      <c r="G106" s="178">
        <v>151942.66</v>
      </c>
      <c r="H106" s="178">
        <v>0</v>
      </c>
    </row>
    <row r="107" spans="1:8" ht="15.6">
      <c r="A107" s="306" t="s">
        <v>1124</v>
      </c>
      <c r="B107" s="317" t="s">
        <v>386</v>
      </c>
      <c r="C107" s="306" t="s">
        <v>614</v>
      </c>
      <c r="D107" s="306" t="s">
        <v>201</v>
      </c>
      <c r="E107" s="306" t="s">
        <v>387</v>
      </c>
      <c r="F107" s="178">
        <v>251485</v>
      </c>
      <c r="G107" s="178">
        <v>151942.66</v>
      </c>
      <c r="H107" s="178">
        <v>0</v>
      </c>
    </row>
    <row r="108" spans="1:8" ht="15.6">
      <c r="A108" s="306" t="s">
        <v>1125</v>
      </c>
      <c r="B108" s="315" t="s">
        <v>386</v>
      </c>
      <c r="C108" s="314" t="s">
        <v>614</v>
      </c>
      <c r="D108" s="314" t="s">
        <v>201</v>
      </c>
      <c r="E108" s="314" t="s">
        <v>387</v>
      </c>
      <c r="F108" s="316">
        <v>251485</v>
      </c>
      <c r="G108" s="316">
        <v>151942.66</v>
      </c>
      <c r="H108" s="316">
        <v>0</v>
      </c>
    </row>
    <row r="109" spans="1:8" ht="140.4">
      <c r="A109" s="306" t="s">
        <v>1126</v>
      </c>
      <c r="B109" s="318" t="s">
        <v>786</v>
      </c>
      <c r="C109" s="306" t="s">
        <v>1029</v>
      </c>
      <c r="D109" s="306"/>
      <c r="E109" s="306"/>
      <c r="F109" s="178">
        <v>58964.98</v>
      </c>
      <c r="G109" s="178">
        <v>0</v>
      </c>
      <c r="H109" s="178">
        <v>0</v>
      </c>
    </row>
    <row r="110" spans="1:8" ht="93.6">
      <c r="A110" s="306" t="s">
        <v>1127</v>
      </c>
      <c r="B110" s="317" t="s">
        <v>437</v>
      </c>
      <c r="C110" s="306" t="s">
        <v>1029</v>
      </c>
      <c r="D110" s="306" t="s">
        <v>200</v>
      </c>
      <c r="E110" s="306"/>
      <c r="F110" s="178">
        <v>58964.98</v>
      </c>
      <c r="G110" s="178">
        <v>0</v>
      </c>
      <c r="H110" s="178">
        <v>0</v>
      </c>
    </row>
    <row r="111" spans="1:8" ht="31.2">
      <c r="A111" s="306" t="s">
        <v>200</v>
      </c>
      <c r="B111" s="317" t="s">
        <v>565</v>
      </c>
      <c r="C111" s="306" t="s">
        <v>1029</v>
      </c>
      <c r="D111" s="306" t="s">
        <v>183</v>
      </c>
      <c r="E111" s="306"/>
      <c r="F111" s="178">
        <v>58964.98</v>
      </c>
      <c r="G111" s="178">
        <v>0</v>
      </c>
      <c r="H111" s="178">
        <v>0</v>
      </c>
    </row>
    <row r="112" spans="1:8" ht="15.6">
      <c r="A112" s="306" t="s">
        <v>1128</v>
      </c>
      <c r="B112" s="317" t="s">
        <v>376</v>
      </c>
      <c r="C112" s="306" t="s">
        <v>1029</v>
      </c>
      <c r="D112" s="306" t="s">
        <v>183</v>
      </c>
      <c r="E112" s="306" t="s">
        <v>377</v>
      </c>
      <c r="F112" s="178">
        <v>58964.98</v>
      </c>
      <c r="G112" s="178">
        <v>0</v>
      </c>
      <c r="H112" s="178">
        <v>0</v>
      </c>
    </row>
    <row r="113" spans="1:8" ht="15.6">
      <c r="A113" s="306" t="s">
        <v>1129</v>
      </c>
      <c r="B113" s="317" t="s">
        <v>386</v>
      </c>
      <c r="C113" s="306" t="s">
        <v>1029</v>
      </c>
      <c r="D113" s="306" t="s">
        <v>183</v>
      </c>
      <c r="E113" s="306" t="s">
        <v>387</v>
      </c>
      <c r="F113" s="178">
        <v>58964.98</v>
      </c>
      <c r="G113" s="178">
        <v>0</v>
      </c>
      <c r="H113" s="178">
        <v>0</v>
      </c>
    </row>
    <row r="114" spans="1:8" ht="15.6">
      <c r="A114" s="306" t="s">
        <v>1130</v>
      </c>
      <c r="B114" s="315" t="s">
        <v>386</v>
      </c>
      <c r="C114" s="314" t="s">
        <v>1029</v>
      </c>
      <c r="D114" s="314" t="s">
        <v>183</v>
      </c>
      <c r="E114" s="314" t="s">
        <v>387</v>
      </c>
      <c r="F114" s="316">
        <v>58964.98</v>
      </c>
      <c r="G114" s="316">
        <v>0</v>
      </c>
      <c r="H114" s="316">
        <v>0</v>
      </c>
    </row>
    <row r="115" spans="1:8" ht="46.8">
      <c r="A115" s="306" t="s">
        <v>1131</v>
      </c>
      <c r="B115" s="317" t="s">
        <v>607</v>
      </c>
      <c r="C115" s="306" t="s">
        <v>608</v>
      </c>
      <c r="D115" s="306"/>
      <c r="E115" s="306"/>
      <c r="F115" s="178">
        <v>1633500</v>
      </c>
      <c r="G115" s="178">
        <v>1633500</v>
      </c>
      <c r="H115" s="178">
        <v>1633500</v>
      </c>
    </row>
    <row r="116" spans="1:8" ht="140.4">
      <c r="A116" s="306" t="s">
        <v>1132</v>
      </c>
      <c r="B116" s="318" t="s">
        <v>609</v>
      </c>
      <c r="C116" s="306" t="s">
        <v>610</v>
      </c>
      <c r="D116" s="306"/>
      <c r="E116" s="306"/>
      <c r="F116" s="178">
        <v>1633500</v>
      </c>
      <c r="G116" s="178">
        <v>1633500</v>
      </c>
      <c r="H116" s="178">
        <v>1633500</v>
      </c>
    </row>
    <row r="117" spans="1:8" ht="46.8">
      <c r="A117" s="306" t="s">
        <v>1133</v>
      </c>
      <c r="B117" s="317" t="s">
        <v>529</v>
      </c>
      <c r="C117" s="306" t="s">
        <v>610</v>
      </c>
      <c r="D117" s="306" t="s">
        <v>530</v>
      </c>
      <c r="E117" s="306"/>
      <c r="F117" s="178">
        <v>1633500</v>
      </c>
      <c r="G117" s="178">
        <v>1633500</v>
      </c>
      <c r="H117" s="178">
        <v>1633500</v>
      </c>
    </row>
    <row r="118" spans="1:8" ht="15.6">
      <c r="A118" s="306" t="s">
        <v>1134</v>
      </c>
      <c r="B118" s="317" t="s">
        <v>531</v>
      </c>
      <c r="C118" s="306" t="s">
        <v>610</v>
      </c>
      <c r="D118" s="306" t="s">
        <v>532</v>
      </c>
      <c r="E118" s="306"/>
      <c r="F118" s="178">
        <v>1633500</v>
      </c>
      <c r="G118" s="178">
        <v>1633500</v>
      </c>
      <c r="H118" s="178">
        <v>1633500</v>
      </c>
    </row>
    <row r="119" spans="1:8" ht="15.6">
      <c r="A119" s="306" t="s">
        <v>1135</v>
      </c>
      <c r="B119" s="317" t="s">
        <v>376</v>
      </c>
      <c r="C119" s="306" t="s">
        <v>610</v>
      </c>
      <c r="D119" s="306" t="s">
        <v>532</v>
      </c>
      <c r="E119" s="306" t="s">
        <v>377</v>
      </c>
      <c r="F119" s="178">
        <v>1633500</v>
      </c>
      <c r="G119" s="178">
        <v>1633500</v>
      </c>
      <c r="H119" s="178">
        <v>1633500</v>
      </c>
    </row>
    <row r="120" spans="1:8" ht="15.6">
      <c r="A120" s="306" t="s">
        <v>1136</v>
      </c>
      <c r="B120" s="317" t="s">
        <v>384</v>
      </c>
      <c r="C120" s="306" t="s">
        <v>610</v>
      </c>
      <c r="D120" s="306" t="s">
        <v>532</v>
      </c>
      <c r="E120" s="306" t="s">
        <v>385</v>
      </c>
      <c r="F120" s="178">
        <v>1633500</v>
      </c>
      <c r="G120" s="178">
        <v>1633500</v>
      </c>
      <c r="H120" s="178">
        <v>1633500</v>
      </c>
    </row>
    <row r="121" spans="1:8" ht="15.6">
      <c r="A121" s="306" t="s">
        <v>183</v>
      </c>
      <c r="B121" s="315" t="s">
        <v>384</v>
      </c>
      <c r="C121" s="314" t="s">
        <v>610</v>
      </c>
      <c r="D121" s="314" t="s">
        <v>532</v>
      </c>
      <c r="E121" s="314" t="s">
        <v>385</v>
      </c>
      <c r="F121" s="316">
        <v>1633500</v>
      </c>
      <c r="G121" s="316">
        <v>1633500</v>
      </c>
      <c r="H121" s="316">
        <v>1633500</v>
      </c>
    </row>
    <row r="122" spans="1:8" ht="62.4">
      <c r="A122" s="306" t="s">
        <v>973</v>
      </c>
      <c r="B122" s="317" t="s">
        <v>683</v>
      </c>
      <c r="C122" s="306" t="s">
        <v>684</v>
      </c>
      <c r="D122" s="306"/>
      <c r="E122" s="306"/>
      <c r="F122" s="178">
        <v>1586100</v>
      </c>
      <c r="G122" s="178">
        <v>1586100</v>
      </c>
      <c r="H122" s="178">
        <v>1586100</v>
      </c>
    </row>
    <row r="123" spans="1:8" ht="202.8">
      <c r="A123" s="306" t="s">
        <v>1137</v>
      </c>
      <c r="B123" s="318" t="s">
        <v>685</v>
      </c>
      <c r="C123" s="306" t="s">
        <v>686</v>
      </c>
      <c r="D123" s="306"/>
      <c r="E123" s="306"/>
      <c r="F123" s="178">
        <v>1586100</v>
      </c>
      <c r="G123" s="178">
        <v>1586100</v>
      </c>
      <c r="H123" s="178">
        <v>1586100</v>
      </c>
    </row>
    <row r="124" spans="1:8" ht="93.6">
      <c r="A124" s="306" t="s">
        <v>1138</v>
      </c>
      <c r="B124" s="317" t="s">
        <v>437</v>
      </c>
      <c r="C124" s="306" t="s">
        <v>686</v>
      </c>
      <c r="D124" s="306" t="s">
        <v>200</v>
      </c>
      <c r="E124" s="306"/>
      <c r="F124" s="178">
        <v>1091539</v>
      </c>
      <c r="G124" s="178">
        <v>1091539</v>
      </c>
      <c r="H124" s="178">
        <v>1091539</v>
      </c>
    </row>
    <row r="125" spans="1:8" ht="31.2">
      <c r="A125" s="306" t="s">
        <v>1139</v>
      </c>
      <c r="B125" s="317" t="s">
        <v>438</v>
      </c>
      <c r="C125" s="306" t="s">
        <v>686</v>
      </c>
      <c r="D125" s="306" t="s">
        <v>215</v>
      </c>
      <c r="E125" s="306"/>
      <c r="F125" s="178">
        <v>1091539</v>
      </c>
      <c r="G125" s="178">
        <v>1091539</v>
      </c>
      <c r="H125" s="178">
        <v>1091539</v>
      </c>
    </row>
    <row r="126" spans="1:8" ht="15.6">
      <c r="A126" s="306" t="s">
        <v>1140</v>
      </c>
      <c r="B126" s="317" t="s">
        <v>376</v>
      </c>
      <c r="C126" s="306" t="s">
        <v>686</v>
      </c>
      <c r="D126" s="306" t="s">
        <v>215</v>
      </c>
      <c r="E126" s="306" t="s">
        <v>377</v>
      </c>
      <c r="F126" s="178">
        <v>1091539</v>
      </c>
      <c r="G126" s="178">
        <v>1091539</v>
      </c>
      <c r="H126" s="178">
        <v>1091539</v>
      </c>
    </row>
    <row r="127" spans="1:8" ht="15.6">
      <c r="A127" s="306" t="s">
        <v>1141</v>
      </c>
      <c r="B127" s="317" t="s">
        <v>386</v>
      </c>
      <c r="C127" s="306" t="s">
        <v>686</v>
      </c>
      <c r="D127" s="306" t="s">
        <v>215</v>
      </c>
      <c r="E127" s="306" t="s">
        <v>387</v>
      </c>
      <c r="F127" s="178">
        <v>1091539</v>
      </c>
      <c r="G127" s="178">
        <v>1091539</v>
      </c>
      <c r="H127" s="178">
        <v>1091539</v>
      </c>
    </row>
    <row r="128" spans="1:8" ht="15.6">
      <c r="A128" s="306" t="s">
        <v>1142</v>
      </c>
      <c r="B128" s="315" t="s">
        <v>386</v>
      </c>
      <c r="C128" s="314" t="s">
        <v>686</v>
      </c>
      <c r="D128" s="314" t="s">
        <v>215</v>
      </c>
      <c r="E128" s="314" t="s">
        <v>387</v>
      </c>
      <c r="F128" s="316">
        <v>1091539</v>
      </c>
      <c r="G128" s="316">
        <v>1091539</v>
      </c>
      <c r="H128" s="316">
        <v>1091539</v>
      </c>
    </row>
    <row r="129" spans="1:8" ht="46.8">
      <c r="A129" s="306" t="s">
        <v>313</v>
      </c>
      <c r="B129" s="317" t="s">
        <v>439</v>
      </c>
      <c r="C129" s="306" t="s">
        <v>686</v>
      </c>
      <c r="D129" s="306" t="s">
        <v>440</v>
      </c>
      <c r="E129" s="306"/>
      <c r="F129" s="178">
        <v>494561</v>
      </c>
      <c r="G129" s="178">
        <v>494561</v>
      </c>
      <c r="H129" s="178">
        <v>494561</v>
      </c>
    </row>
    <row r="130" spans="1:8" ht="46.8">
      <c r="A130" s="306" t="s">
        <v>1143</v>
      </c>
      <c r="B130" s="317" t="s">
        <v>441</v>
      </c>
      <c r="C130" s="306" t="s">
        <v>686</v>
      </c>
      <c r="D130" s="306" t="s">
        <v>201</v>
      </c>
      <c r="E130" s="306"/>
      <c r="F130" s="178">
        <v>494561</v>
      </c>
      <c r="G130" s="178">
        <v>494561</v>
      </c>
      <c r="H130" s="178">
        <v>494561</v>
      </c>
    </row>
    <row r="131" spans="1:8" ht="15.6">
      <c r="A131" s="306" t="s">
        <v>215</v>
      </c>
      <c r="B131" s="317" t="s">
        <v>376</v>
      </c>
      <c r="C131" s="306" t="s">
        <v>686</v>
      </c>
      <c r="D131" s="306" t="s">
        <v>201</v>
      </c>
      <c r="E131" s="306" t="s">
        <v>377</v>
      </c>
      <c r="F131" s="178">
        <v>494561</v>
      </c>
      <c r="G131" s="178">
        <v>494561</v>
      </c>
      <c r="H131" s="178">
        <v>494561</v>
      </c>
    </row>
    <row r="132" spans="1:8" ht="15.6">
      <c r="A132" s="306" t="s">
        <v>1144</v>
      </c>
      <c r="B132" s="317" t="s">
        <v>386</v>
      </c>
      <c r="C132" s="306" t="s">
        <v>686</v>
      </c>
      <c r="D132" s="306" t="s">
        <v>201</v>
      </c>
      <c r="E132" s="306" t="s">
        <v>387</v>
      </c>
      <c r="F132" s="178">
        <v>494561</v>
      </c>
      <c r="G132" s="178">
        <v>494561</v>
      </c>
      <c r="H132" s="178">
        <v>494561</v>
      </c>
    </row>
    <row r="133" spans="1:8" ht="15.6">
      <c r="A133" s="306" t="s">
        <v>1145</v>
      </c>
      <c r="B133" s="315" t="s">
        <v>386</v>
      </c>
      <c r="C133" s="314" t="s">
        <v>686</v>
      </c>
      <c r="D133" s="314" t="s">
        <v>201</v>
      </c>
      <c r="E133" s="314" t="s">
        <v>387</v>
      </c>
      <c r="F133" s="316">
        <v>494561</v>
      </c>
      <c r="G133" s="316">
        <v>494561</v>
      </c>
      <c r="H133" s="316">
        <v>494561</v>
      </c>
    </row>
    <row r="134" spans="1:8" ht="31.2">
      <c r="A134" s="306" t="s">
        <v>1146</v>
      </c>
      <c r="B134" s="317" t="s">
        <v>504</v>
      </c>
      <c r="C134" s="306" t="s">
        <v>505</v>
      </c>
      <c r="D134" s="306"/>
      <c r="E134" s="306"/>
      <c r="F134" s="178">
        <v>0</v>
      </c>
      <c r="G134" s="178">
        <v>9528300</v>
      </c>
      <c r="H134" s="178">
        <v>1588100</v>
      </c>
    </row>
    <row r="135" spans="1:8" ht="156">
      <c r="A135" s="306" t="s">
        <v>1147</v>
      </c>
      <c r="B135" s="318" t="s">
        <v>506</v>
      </c>
      <c r="C135" s="306" t="s">
        <v>1040</v>
      </c>
      <c r="D135" s="306"/>
      <c r="E135" s="306"/>
      <c r="F135" s="178">
        <v>0</v>
      </c>
      <c r="G135" s="178">
        <v>9528300</v>
      </c>
      <c r="H135" s="178">
        <v>1588100</v>
      </c>
    </row>
    <row r="136" spans="1:8" ht="46.8">
      <c r="A136" s="306" t="s">
        <v>1148</v>
      </c>
      <c r="B136" s="317" t="s">
        <v>507</v>
      </c>
      <c r="C136" s="306" t="s">
        <v>1040</v>
      </c>
      <c r="D136" s="306" t="s">
        <v>508</v>
      </c>
      <c r="E136" s="306"/>
      <c r="F136" s="178">
        <v>0</v>
      </c>
      <c r="G136" s="178">
        <v>9528300</v>
      </c>
      <c r="H136" s="178">
        <v>1588100</v>
      </c>
    </row>
    <row r="137" spans="1:8" ht="15.6">
      <c r="A137" s="306" t="s">
        <v>1149</v>
      </c>
      <c r="B137" s="317" t="s">
        <v>509</v>
      </c>
      <c r="C137" s="306" t="s">
        <v>1040</v>
      </c>
      <c r="D137" s="306" t="s">
        <v>251</v>
      </c>
      <c r="E137" s="306"/>
      <c r="F137" s="178">
        <v>0</v>
      </c>
      <c r="G137" s="178">
        <v>9528300</v>
      </c>
      <c r="H137" s="178">
        <v>1588100</v>
      </c>
    </row>
    <row r="138" spans="1:8" ht="15.6">
      <c r="A138" s="306" t="s">
        <v>1150</v>
      </c>
      <c r="B138" s="317" t="s">
        <v>398</v>
      </c>
      <c r="C138" s="306" t="s">
        <v>1040</v>
      </c>
      <c r="D138" s="306" t="s">
        <v>251</v>
      </c>
      <c r="E138" s="306" t="s">
        <v>399</v>
      </c>
      <c r="F138" s="178">
        <v>0</v>
      </c>
      <c r="G138" s="178">
        <v>9528300</v>
      </c>
      <c r="H138" s="178">
        <v>1588100</v>
      </c>
    </row>
    <row r="139" spans="1:8" ht="15.6">
      <c r="A139" s="306" t="s">
        <v>1151</v>
      </c>
      <c r="B139" s="317" t="s">
        <v>404</v>
      </c>
      <c r="C139" s="306" t="s">
        <v>1040</v>
      </c>
      <c r="D139" s="306" t="s">
        <v>251</v>
      </c>
      <c r="E139" s="306" t="s">
        <v>405</v>
      </c>
      <c r="F139" s="178">
        <v>0</v>
      </c>
      <c r="G139" s="178">
        <v>9528300</v>
      </c>
      <c r="H139" s="178">
        <v>1588100</v>
      </c>
    </row>
    <row r="140" spans="1:8" ht="15.6">
      <c r="A140" s="306" t="s">
        <v>1152</v>
      </c>
      <c r="B140" s="315" t="s">
        <v>404</v>
      </c>
      <c r="C140" s="314" t="s">
        <v>1040</v>
      </c>
      <c r="D140" s="314" t="s">
        <v>251</v>
      </c>
      <c r="E140" s="314" t="s">
        <v>405</v>
      </c>
      <c r="F140" s="316">
        <v>0</v>
      </c>
      <c r="G140" s="316">
        <v>9528300</v>
      </c>
      <c r="H140" s="316">
        <v>1588100</v>
      </c>
    </row>
    <row r="141" spans="1:8" ht="46.8">
      <c r="A141" s="306" t="s">
        <v>240</v>
      </c>
      <c r="B141" s="317" t="s">
        <v>578</v>
      </c>
      <c r="C141" s="306" t="s">
        <v>579</v>
      </c>
      <c r="D141" s="306"/>
      <c r="E141" s="306"/>
      <c r="F141" s="178">
        <v>13042431.039999999</v>
      </c>
      <c r="G141" s="178">
        <v>11091303.140000001</v>
      </c>
      <c r="H141" s="178">
        <v>11091303.140000001</v>
      </c>
    </row>
    <row r="142" spans="1:8" ht="93.6">
      <c r="A142" s="306" t="s">
        <v>967</v>
      </c>
      <c r="B142" s="317" t="s">
        <v>615</v>
      </c>
      <c r="C142" s="306" t="s">
        <v>616</v>
      </c>
      <c r="D142" s="306"/>
      <c r="E142" s="306"/>
      <c r="F142" s="178">
        <v>2023062.11</v>
      </c>
      <c r="G142" s="178">
        <v>1800052.16</v>
      </c>
      <c r="H142" s="178">
        <v>1800052.16</v>
      </c>
    </row>
    <row r="143" spans="1:8" ht="93.6">
      <c r="A143" s="306" t="s">
        <v>1153</v>
      </c>
      <c r="B143" s="317" t="s">
        <v>437</v>
      </c>
      <c r="C143" s="306" t="s">
        <v>616</v>
      </c>
      <c r="D143" s="306" t="s">
        <v>200</v>
      </c>
      <c r="E143" s="306"/>
      <c r="F143" s="178">
        <v>1800061</v>
      </c>
      <c r="G143" s="178">
        <v>1800052.16</v>
      </c>
      <c r="H143" s="178">
        <v>1800052.16</v>
      </c>
    </row>
    <row r="144" spans="1:8" ht="31.2">
      <c r="A144" s="306" t="s">
        <v>1154</v>
      </c>
      <c r="B144" s="317" t="s">
        <v>438</v>
      </c>
      <c r="C144" s="306" t="s">
        <v>616</v>
      </c>
      <c r="D144" s="306" t="s">
        <v>215</v>
      </c>
      <c r="E144" s="306"/>
      <c r="F144" s="178">
        <v>1800061</v>
      </c>
      <c r="G144" s="178">
        <v>1800052.16</v>
      </c>
      <c r="H144" s="178">
        <v>1800052.16</v>
      </c>
    </row>
    <row r="145" spans="1:8" ht="15.6">
      <c r="A145" s="306" t="s">
        <v>1155</v>
      </c>
      <c r="B145" s="317" t="s">
        <v>376</v>
      </c>
      <c r="C145" s="306" t="s">
        <v>616</v>
      </c>
      <c r="D145" s="306" t="s">
        <v>215</v>
      </c>
      <c r="E145" s="306" t="s">
        <v>377</v>
      </c>
      <c r="F145" s="178">
        <v>1800061</v>
      </c>
      <c r="G145" s="178">
        <v>1800052.16</v>
      </c>
      <c r="H145" s="178">
        <v>1800052.16</v>
      </c>
    </row>
    <row r="146" spans="1:8" ht="15.6">
      <c r="A146" s="306" t="s">
        <v>1156</v>
      </c>
      <c r="B146" s="317" t="s">
        <v>386</v>
      </c>
      <c r="C146" s="306" t="s">
        <v>616</v>
      </c>
      <c r="D146" s="306" t="s">
        <v>215</v>
      </c>
      <c r="E146" s="306" t="s">
        <v>387</v>
      </c>
      <c r="F146" s="178">
        <v>1800061</v>
      </c>
      <c r="G146" s="178">
        <v>1800052.16</v>
      </c>
      <c r="H146" s="178">
        <v>1800052.16</v>
      </c>
    </row>
    <row r="147" spans="1:8" ht="15.6">
      <c r="A147" s="306" t="s">
        <v>1157</v>
      </c>
      <c r="B147" s="315" t="s">
        <v>386</v>
      </c>
      <c r="C147" s="314" t="s">
        <v>616</v>
      </c>
      <c r="D147" s="314" t="s">
        <v>215</v>
      </c>
      <c r="E147" s="314" t="s">
        <v>387</v>
      </c>
      <c r="F147" s="316">
        <v>1800061</v>
      </c>
      <c r="G147" s="316">
        <v>1800052.16</v>
      </c>
      <c r="H147" s="316">
        <v>1800052.16</v>
      </c>
    </row>
    <row r="148" spans="1:8" ht="46.8">
      <c r="A148" s="306" t="s">
        <v>1158</v>
      </c>
      <c r="B148" s="317" t="s">
        <v>439</v>
      </c>
      <c r="C148" s="306" t="s">
        <v>616</v>
      </c>
      <c r="D148" s="306" t="s">
        <v>440</v>
      </c>
      <c r="E148" s="306"/>
      <c r="F148" s="178">
        <v>223001.11</v>
      </c>
      <c r="G148" s="178">
        <v>0</v>
      </c>
      <c r="H148" s="178">
        <v>0</v>
      </c>
    </row>
    <row r="149" spans="1:8" ht="46.8">
      <c r="A149" s="306" t="s">
        <v>1159</v>
      </c>
      <c r="B149" s="317" t="s">
        <v>441</v>
      </c>
      <c r="C149" s="306" t="s">
        <v>616</v>
      </c>
      <c r="D149" s="306" t="s">
        <v>201</v>
      </c>
      <c r="E149" s="306"/>
      <c r="F149" s="178">
        <v>223001.11</v>
      </c>
      <c r="G149" s="178">
        <v>0</v>
      </c>
      <c r="H149" s="178">
        <v>0</v>
      </c>
    </row>
    <row r="150" spans="1:8" ht="15.6">
      <c r="A150" s="306" t="s">
        <v>1160</v>
      </c>
      <c r="B150" s="317" t="s">
        <v>376</v>
      </c>
      <c r="C150" s="306" t="s">
        <v>616</v>
      </c>
      <c r="D150" s="306" t="s">
        <v>201</v>
      </c>
      <c r="E150" s="306" t="s">
        <v>377</v>
      </c>
      <c r="F150" s="178">
        <v>223001.11</v>
      </c>
      <c r="G150" s="178">
        <v>0</v>
      </c>
      <c r="H150" s="178">
        <v>0</v>
      </c>
    </row>
    <row r="151" spans="1:8" ht="15.6">
      <c r="A151" s="306" t="s">
        <v>264</v>
      </c>
      <c r="B151" s="317" t="s">
        <v>386</v>
      </c>
      <c r="C151" s="306" t="s">
        <v>616</v>
      </c>
      <c r="D151" s="306" t="s">
        <v>201</v>
      </c>
      <c r="E151" s="306" t="s">
        <v>387</v>
      </c>
      <c r="F151" s="178">
        <v>223001.11</v>
      </c>
      <c r="G151" s="178">
        <v>0</v>
      </c>
      <c r="H151" s="178">
        <v>0</v>
      </c>
    </row>
    <row r="152" spans="1:8" ht="15.6">
      <c r="A152" s="306" t="s">
        <v>968</v>
      </c>
      <c r="B152" s="315" t="s">
        <v>386</v>
      </c>
      <c r="C152" s="314" t="s">
        <v>616</v>
      </c>
      <c r="D152" s="314" t="s">
        <v>201</v>
      </c>
      <c r="E152" s="314" t="s">
        <v>387</v>
      </c>
      <c r="F152" s="316">
        <v>223001.11</v>
      </c>
      <c r="G152" s="316">
        <v>0</v>
      </c>
      <c r="H152" s="316">
        <v>0</v>
      </c>
    </row>
    <row r="153" spans="1:8" ht="93.6">
      <c r="A153" s="306" t="s">
        <v>1161</v>
      </c>
      <c r="B153" s="317" t="s">
        <v>580</v>
      </c>
      <c r="C153" s="306" t="s">
        <v>581</v>
      </c>
      <c r="D153" s="306"/>
      <c r="E153" s="306"/>
      <c r="F153" s="178">
        <v>8915695.9800000004</v>
      </c>
      <c r="G153" s="178">
        <v>7219450.9800000004</v>
      </c>
      <c r="H153" s="178">
        <v>7219450.9800000004</v>
      </c>
    </row>
    <row r="154" spans="1:8" ht="93.6">
      <c r="A154" s="306" t="s">
        <v>1162</v>
      </c>
      <c r="B154" s="317" t="s">
        <v>437</v>
      </c>
      <c r="C154" s="306" t="s">
        <v>581</v>
      </c>
      <c r="D154" s="306" t="s">
        <v>200</v>
      </c>
      <c r="E154" s="306"/>
      <c r="F154" s="178">
        <v>7219450.1200000001</v>
      </c>
      <c r="G154" s="178">
        <v>7219450.9800000004</v>
      </c>
      <c r="H154" s="178">
        <v>7219450.9800000004</v>
      </c>
    </row>
    <row r="155" spans="1:8" ht="31.2">
      <c r="A155" s="306" t="s">
        <v>1163</v>
      </c>
      <c r="B155" s="317" t="s">
        <v>565</v>
      </c>
      <c r="C155" s="306" t="s">
        <v>581</v>
      </c>
      <c r="D155" s="306" t="s">
        <v>183</v>
      </c>
      <c r="E155" s="306"/>
      <c r="F155" s="178">
        <v>7219450.1200000001</v>
      </c>
      <c r="G155" s="178">
        <v>7219450.9800000004</v>
      </c>
      <c r="H155" s="178">
        <v>7219450.9800000004</v>
      </c>
    </row>
    <row r="156" spans="1:8" ht="15.6">
      <c r="A156" s="306" t="s">
        <v>1164</v>
      </c>
      <c r="B156" s="317" t="s">
        <v>376</v>
      </c>
      <c r="C156" s="306" t="s">
        <v>581</v>
      </c>
      <c r="D156" s="306" t="s">
        <v>183</v>
      </c>
      <c r="E156" s="306" t="s">
        <v>377</v>
      </c>
      <c r="F156" s="178">
        <v>7219450.1200000001</v>
      </c>
      <c r="G156" s="178">
        <v>7219450.9800000004</v>
      </c>
      <c r="H156" s="178">
        <v>7219450.9800000004</v>
      </c>
    </row>
    <row r="157" spans="1:8" ht="15.6">
      <c r="A157" s="306" t="s">
        <v>1165</v>
      </c>
      <c r="B157" s="317" t="s">
        <v>386</v>
      </c>
      <c r="C157" s="306" t="s">
        <v>581</v>
      </c>
      <c r="D157" s="306" t="s">
        <v>183</v>
      </c>
      <c r="E157" s="306" t="s">
        <v>387</v>
      </c>
      <c r="F157" s="178">
        <v>7219450.1200000001</v>
      </c>
      <c r="G157" s="178">
        <v>7219450.9800000004</v>
      </c>
      <c r="H157" s="178">
        <v>7219450.9800000004</v>
      </c>
    </row>
    <row r="158" spans="1:8" ht="15.6">
      <c r="A158" s="306" t="s">
        <v>1166</v>
      </c>
      <c r="B158" s="315" t="s">
        <v>386</v>
      </c>
      <c r="C158" s="314" t="s">
        <v>581</v>
      </c>
      <c r="D158" s="314" t="s">
        <v>183</v>
      </c>
      <c r="E158" s="314" t="s">
        <v>387</v>
      </c>
      <c r="F158" s="316">
        <v>7219450.1200000001</v>
      </c>
      <c r="G158" s="316">
        <v>7219450.9800000004</v>
      </c>
      <c r="H158" s="316">
        <v>7219450.9800000004</v>
      </c>
    </row>
    <row r="159" spans="1:8" ht="46.8">
      <c r="A159" s="306" t="s">
        <v>1167</v>
      </c>
      <c r="B159" s="317" t="s">
        <v>439</v>
      </c>
      <c r="C159" s="306" t="s">
        <v>581</v>
      </c>
      <c r="D159" s="306" t="s">
        <v>440</v>
      </c>
      <c r="E159" s="306"/>
      <c r="F159" s="178">
        <v>1696245.86</v>
      </c>
      <c r="G159" s="178">
        <v>0</v>
      </c>
      <c r="H159" s="178">
        <v>0</v>
      </c>
    </row>
    <row r="160" spans="1:8" ht="46.8">
      <c r="A160" s="306" t="s">
        <v>1168</v>
      </c>
      <c r="B160" s="317" t="s">
        <v>441</v>
      </c>
      <c r="C160" s="306" t="s">
        <v>581</v>
      </c>
      <c r="D160" s="306" t="s">
        <v>201</v>
      </c>
      <c r="E160" s="306"/>
      <c r="F160" s="178">
        <v>1696245.86</v>
      </c>
      <c r="G160" s="178">
        <v>0</v>
      </c>
      <c r="H160" s="178">
        <v>0</v>
      </c>
    </row>
    <row r="161" spans="1:8" ht="15.6">
      <c r="A161" s="306" t="s">
        <v>780</v>
      </c>
      <c r="B161" s="317" t="s">
        <v>376</v>
      </c>
      <c r="C161" s="306" t="s">
        <v>581</v>
      </c>
      <c r="D161" s="306" t="s">
        <v>201</v>
      </c>
      <c r="E161" s="306" t="s">
        <v>377</v>
      </c>
      <c r="F161" s="178">
        <v>1696245.86</v>
      </c>
      <c r="G161" s="178">
        <v>0</v>
      </c>
      <c r="H161" s="178">
        <v>0</v>
      </c>
    </row>
    <row r="162" spans="1:8" ht="15.6">
      <c r="A162" s="306" t="s">
        <v>969</v>
      </c>
      <c r="B162" s="317" t="s">
        <v>386</v>
      </c>
      <c r="C162" s="306" t="s">
        <v>581</v>
      </c>
      <c r="D162" s="306" t="s">
        <v>201</v>
      </c>
      <c r="E162" s="306" t="s">
        <v>387</v>
      </c>
      <c r="F162" s="178">
        <v>1696245.86</v>
      </c>
      <c r="G162" s="178">
        <v>0</v>
      </c>
      <c r="H162" s="178">
        <v>0</v>
      </c>
    </row>
    <row r="163" spans="1:8" ht="15.6">
      <c r="A163" s="306" t="s">
        <v>1169</v>
      </c>
      <c r="B163" s="315" t="s">
        <v>386</v>
      </c>
      <c r="C163" s="314" t="s">
        <v>581</v>
      </c>
      <c r="D163" s="314" t="s">
        <v>201</v>
      </c>
      <c r="E163" s="314" t="s">
        <v>387</v>
      </c>
      <c r="F163" s="316">
        <v>1696245.86</v>
      </c>
      <c r="G163" s="316">
        <v>0</v>
      </c>
      <c r="H163" s="316">
        <v>0</v>
      </c>
    </row>
    <row r="164" spans="1:8" ht="140.4">
      <c r="A164" s="306" t="s">
        <v>1170</v>
      </c>
      <c r="B164" s="318" t="s">
        <v>787</v>
      </c>
      <c r="C164" s="306" t="s">
        <v>1030</v>
      </c>
      <c r="D164" s="306"/>
      <c r="E164" s="306"/>
      <c r="F164" s="178">
        <v>31872.95</v>
      </c>
      <c r="G164" s="178">
        <v>0</v>
      </c>
      <c r="H164" s="178">
        <v>0</v>
      </c>
    </row>
    <row r="165" spans="1:8" ht="93.6">
      <c r="A165" s="306" t="s">
        <v>1171</v>
      </c>
      <c r="B165" s="317" t="s">
        <v>437</v>
      </c>
      <c r="C165" s="306" t="s">
        <v>1030</v>
      </c>
      <c r="D165" s="306" t="s">
        <v>200</v>
      </c>
      <c r="E165" s="306"/>
      <c r="F165" s="178">
        <v>31872.95</v>
      </c>
      <c r="G165" s="178">
        <v>0</v>
      </c>
      <c r="H165" s="178">
        <v>0</v>
      </c>
    </row>
    <row r="166" spans="1:8" ht="31.2">
      <c r="A166" s="306" t="s">
        <v>1172</v>
      </c>
      <c r="B166" s="317" t="s">
        <v>565</v>
      </c>
      <c r="C166" s="306" t="s">
        <v>1030</v>
      </c>
      <c r="D166" s="306" t="s">
        <v>183</v>
      </c>
      <c r="E166" s="306"/>
      <c r="F166" s="178">
        <v>31872.95</v>
      </c>
      <c r="G166" s="178">
        <v>0</v>
      </c>
      <c r="H166" s="178">
        <v>0</v>
      </c>
    </row>
    <row r="167" spans="1:8" ht="15.6">
      <c r="A167" s="306" t="s">
        <v>1173</v>
      </c>
      <c r="B167" s="317" t="s">
        <v>376</v>
      </c>
      <c r="C167" s="306" t="s">
        <v>1030</v>
      </c>
      <c r="D167" s="306" t="s">
        <v>183</v>
      </c>
      <c r="E167" s="306" t="s">
        <v>377</v>
      </c>
      <c r="F167" s="178">
        <v>31872.95</v>
      </c>
      <c r="G167" s="178">
        <v>0</v>
      </c>
      <c r="H167" s="178">
        <v>0</v>
      </c>
    </row>
    <row r="168" spans="1:8" ht="15.6">
      <c r="A168" s="306" t="s">
        <v>1174</v>
      </c>
      <c r="B168" s="317" t="s">
        <v>386</v>
      </c>
      <c r="C168" s="306" t="s">
        <v>1030</v>
      </c>
      <c r="D168" s="306" t="s">
        <v>183</v>
      </c>
      <c r="E168" s="306" t="s">
        <v>387</v>
      </c>
      <c r="F168" s="178">
        <v>31872.95</v>
      </c>
      <c r="G168" s="178">
        <v>0</v>
      </c>
      <c r="H168" s="178">
        <v>0</v>
      </c>
    </row>
    <row r="169" spans="1:8" ht="15.6">
      <c r="A169" s="306" t="s">
        <v>1175</v>
      </c>
      <c r="B169" s="315" t="s">
        <v>386</v>
      </c>
      <c r="C169" s="314" t="s">
        <v>1030</v>
      </c>
      <c r="D169" s="314" t="s">
        <v>183</v>
      </c>
      <c r="E169" s="314" t="s">
        <v>387</v>
      </c>
      <c r="F169" s="316">
        <v>31872.95</v>
      </c>
      <c r="G169" s="316">
        <v>0</v>
      </c>
      <c r="H169" s="316">
        <v>0</v>
      </c>
    </row>
    <row r="170" spans="1:8" ht="171.6">
      <c r="A170" s="306" t="s">
        <v>1176</v>
      </c>
      <c r="B170" s="318" t="s">
        <v>621</v>
      </c>
      <c r="C170" s="306" t="s">
        <v>622</v>
      </c>
      <c r="D170" s="306"/>
      <c r="E170" s="306"/>
      <c r="F170" s="178">
        <v>2071800</v>
      </c>
      <c r="G170" s="178">
        <v>2071800</v>
      </c>
      <c r="H170" s="178">
        <v>2071800</v>
      </c>
    </row>
    <row r="171" spans="1:8" ht="46.8">
      <c r="A171" s="306" t="s">
        <v>975</v>
      </c>
      <c r="B171" s="317" t="s">
        <v>439</v>
      </c>
      <c r="C171" s="306" t="s">
        <v>622</v>
      </c>
      <c r="D171" s="306" t="s">
        <v>440</v>
      </c>
      <c r="E171" s="306"/>
      <c r="F171" s="178">
        <v>40600</v>
      </c>
      <c r="G171" s="178">
        <v>40600</v>
      </c>
      <c r="H171" s="178">
        <v>40600</v>
      </c>
    </row>
    <row r="172" spans="1:8" ht="46.8">
      <c r="A172" s="306" t="s">
        <v>1177</v>
      </c>
      <c r="B172" s="317" t="s">
        <v>441</v>
      </c>
      <c r="C172" s="306" t="s">
        <v>622</v>
      </c>
      <c r="D172" s="306" t="s">
        <v>201</v>
      </c>
      <c r="E172" s="306"/>
      <c r="F172" s="178">
        <v>40600</v>
      </c>
      <c r="G172" s="178">
        <v>40600</v>
      </c>
      <c r="H172" s="178">
        <v>40600</v>
      </c>
    </row>
    <row r="173" spans="1:8" ht="15.6">
      <c r="A173" s="306" t="s">
        <v>1178</v>
      </c>
      <c r="B173" s="317" t="s">
        <v>398</v>
      </c>
      <c r="C173" s="306" t="s">
        <v>622</v>
      </c>
      <c r="D173" s="306" t="s">
        <v>201</v>
      </c>
      <c r="E173" s="306" t="s">
        <v>399</v>
      </c>
      <c r="F173" s="178">
        <v>40600</v>
      </c>
      <c r="G173" s="178">
        <v>40600</v>
      </c>
      <c r="H173" s="178">
        <v>40600</v>
      </c>
    </row>
    <row r="174" spans="1:8" ht="15.6">
      <c r="A174" s="306" t="s">
        <v>1179</v>
      </c>
      <c r="B174" s="317" t="s">
        <v>404</v>
      </c>
      <c r="C174" s="306" t="s">
        <v>622</v>
      </c>
      <c r="D174" s="306" t="s">
        <v>201</v>
      </c>
      <c r="E174" s="306" t="s">
        <v>405</v>
      </c>
      <c r="F174" s="178">
        <v>40600</v>
      </c>
      <c r="G174" s="178">
        <v>40600</v>
      </c>
      <c r="H174" s="178">
        <v>40600</v>
      </c>
    </row>
    <row r="175" spans="1:8" ht="15.6">
      <c r="A175" s="306" t="s">
        <v>1180</v>
      </c>
      <c r="B175" s="315" t="s">
        <v>404</v>
      </c>
      <c r="C175" s="314" t="s">
        <v>622</v>
      </c>
      <c r="D175" s="314" t="s">
        <v>201</v>
      </c>
      <c r="E175" s="314" t="s">
        <v>405</v>
      </c>
      <c r="F175" s="316">
        <v>40600</v>
      </c>
      <c r="G175" s="316">
        <v>40600</v>
      </c>
      <c r="H175" s="316">
        <v>40600</v>
      </c>
    </row>
    <row r="176" spans="1:8" ht="31.2">
      <c r="A176" s="306" t="s">
        <v>1181</v>
      </c>
      <c r="B176" s="317" t="s">
        <v>533</v>
      </c>
      <c r="C176" s="306" t="s">
        <v>622</v>
      </c>
      <c r="D176" s="306" t="s">
        <v>534</v>
      </c>
      <c r="E176" s="306"/>
      <c r="F176" s="178">
        <v>2031200</v>
      </c>
      <c r="G176" s="178">
        <v>2031200</v>
      </c>
      <c r="H176" s="178">
        <v>2031200</v>
      </c>
    </row>
    <row r="177" spans="1:8" ht="31.2">
      <c r="A177" s="306" t="s">
        <v>1182</v>
      </c>
      <c r="B177" s="317" t="s">
        <v>535</v>
      </c>
      <c r="C177" s="306" t="s">
        <v>622</v>
      </c>
      <c r="D177" s="306" t="s">
        <v>536</v>
      </c>
      <c r="E177" s="306"/>
      <c r="F177" s="178">
        <v>2031200</v>
      </c>
      <c r="G177" s="178">
        <v>2031200</v>
      </c>
      <c r="H177" s="178">
        <v>2031200</v>
      </c>
    </row>
    <row r="178" spans="1:8" ht="15.6">
      <c r="A178" s="306" t="s">
        <v>1183</v>
      </c>
      <c r="B178" s="317" t="s">
        <v>398</v>
      </c>
      <c r="C178" s="306" t="s">
        <v>622</v>
      </c>
      <c r="D178" s="306" t="s">
        <v>536</v>
      </c>
      <c r="E178" s="306" t="s">
        <v>399</v>
      </c>
      <c r="F178" s="178">
        <v>2031200</v>
      </c>
      <c r="G178" s="178">
        <v>2031200</v>
      </c>
      <c r="H178" s="178">
        <v>2031200</v>
      </c>
    </row>
    <row r="179" spans="1:8" ht="15.6">
      <c r="A179" s="306" t="s">
        <v>1184</v>
      </c>
      <c r="B179" s="317" t="s">
        <v>404</v>
      </c>
      <c r="C179" s="306" t="s">
        <v>622</v>
      </c>
      <c r="D179" s="306" t="s">
        <v>536</v>
      </c>
      <c r="E179" s="306" t="s">
        <v>405</v>
      </c>
      <c r="F179" s="178">
        <v>2031200</v>
      </c>
      <c r="G179" s="178">
        <v>2031200</v>
      </c>
      <c r="H179" s="178">
        <v>2031200</v>
      </c>
    </row>
    <row r="180" spans="1:8" ht="15.6">
      <c r="A180" s="306" t="s">
        <v>1185</v>
      </c>
      <c r="B180" s="315" t="s">
        <v>404</v>
      </c>
      <c r="C180" s="314" t="s">
        <v>622</v>
      </c>
      <c r="D180" s="314" t="s">
        <v>536</v>
      </c>
      <c r="E180" s="314" t="s">
        <v>405</v>
      </c>
      <c r="F180" s="316">
        <v>2031200</v>
      </c>
      <c r="G180" s="316">
        <v>2031200</v>
      </c>
      <c r="H180" s="316">
        <v>2031200</v>
      </c>
    </row>
    <row r="181" spans="1:8" ht="31.2">
      <c r="A181" s="306" t="s">
        <v>1186</v>
      </c>
      <c r="B181" s="317" t="s">
        <v>582</v>
      </c>
      <c r="C181" s="306" t="s">
        <v>583</v>
      </c>
      <c r="D181" s="306"/>
      <c r="E181" s="306"/>
      <c r="F181" s="178">
        <f>81483557.69+6900</f>
        <v>81490457.689999998</v>
      </c>
      <c r="G181" s="178">
        <v>72268816.569999993</v>
      </c>
      <c r="H181" s="178">
        <v>72252416.569999993</v>
      </c>
    </row>
    <row r="182" spans="1:8" ht="31.2">
      <c r="A182" s="306" t="s">
        <v>1187</v>
      </c>
      <c r="B182" s="317" t="s">
        <v>687</v>
      </c>
      <c r="C182" s="306" t="s">
        <v>688</v>
      </c>
      <c r="D182" s="306"/>
      <c r="E182" s="306"/>
      <c r="F182" s="178">
        <f>18036822.48+6900</f>
        <v>18043722.48</v>
      </c>
      <c r="G182" s="178">
        <v>12825600</v>
      </c>
      <c r="H182" s="178">
        <v>12809200</v>
      </c>
    </row>
    <row r="183" spans="1:8" ht="78">
      <c r="A183" s="306" t="s">
        <v>1188</v>
      </c>
      <c r="B183" s="317" t="s">
        <v>689</v>
      </c>
      <c r="C183" s="306" t="s">
        <v>690</v>
      </c>
      <c r="D183" s="306"/>
      <c r="E183" s="306"/>
      <c r="F183" s="178">
        <v>17609522.48</v>
      </c>
      <c r="G183" s="178">
        <v>12500000</v>
      </c>
      <c r="H183" s="178">
        <v>12500000</v>
      </c>
    </row>
    <row r="184" spans="1:8" ht="46.8">
      <c r="A184" s="306" t="s">
        <v>1189</v>
      </c>
      <c r="B184" s="317" t="s">
        <v>529</v>
      </c>
      <c r="C184" s="306" t="s">
        <v>690</v>
      </c>
      <c r="D184" s="306" t="s">
        <v>530</v>
      </c>
      <c r="E184" s="306"/>
      <c r="F184" s="178">
        <v>17609522.48</v>
      </c>
      <c r="G184" s="178">
        <v>12500000</v>
      </c>
      <c r="H184" s="178">
        <v>12500000</v>
      </c>
    </row>
    <row r="185" spans="1:8" ht="15.6">
      <c r="A185" s="306" t="s">
        <v>1190</v>
      </c>
      <c r="B185" s="317" t="s">
        <v>531</v>
      </c>
      <c r="C185" s="306" t="s">
        <v>690</v>
      </c>
      <c r="D185" s="306" t="s">
        <v>532</v>
      </c>
      <c r="E185" s="306"/>
      <c r="F185" s="178">
        <v>17609522.48</v>
      </c>
      <c r="G185" s="178">
        <v>12500000</v>
      </c>
      <c r="H185" s="178">
        <v>12500000</v>
      </c>
    </row>
    <row r="186" spans="1:8" ht="15.6">
      <c r="A186" s="306" t="s">
        <v>1191</v>
      </c>
      <c r="B186" s="317" t="s">
        <v>388</v>
      </c>
      <c r="C186" s="306" t="s">
        <v>690</v>
      </c>
      <c r="D186" s="306" t="s">
        <v>532</v>
      </c>
      <c r="E186" s="306" t="s">
        <v>389</v>
      </c>
      <c r="F186" s="178">
        <v>17609522.48</v>
      </c>
      <c r="G186" s="178">
        <v>12500000</v>
      </c>
      <c r="H186" s="178">
        <v>12500000</v>
      </c>
    </row>
    <row r="187" spans="1:8" ht="15.6">
      <c r="A187" s="306" t="s">
        <v>1192</v>
      </c>
      <c r="B187" s="317" t="s">
        <v>390</v>
      </c>
      <c r="C187" s="306" t="s">
        <v>690</v>
      </c>
      <c r="D187" s="306" t="s">
        <v>532</v>
      </c>
      <c r="E187" s="306" t="s">
        <v>391</v>
      </c>
      <c r="F187" s="178">
        <v>17609522.48</v>
      </c>
      <c r="G187" s="178">
        <v>12500000</v>
      </c>
      <c r="H187" s="178">
        <v>12500000</v>
      </c>
    </row>
    <row r="188" spans="1:8" ht="15.6">
      <c r="A188" s="306" t="s">
        <v>1193</v>
      </c>
      <c r="B188" s="315" t="s">
        <v>390</v>
      </c>
      <c r="C188" s="314" t="s">
        <v>690</v>
      </c>
      <c r="D188" s="314" t="s">
        <v>532</v>
      </c>
      <c r="E188" s="314" t="s">
        <v>391</v>
      </c>
      <c r="F188" s="316">
        <v>17609522.48</v>
      </c>
      <c r="G188" s="316">
        <v>12500000</v>
      </c>
      <c r="H188" s="316">
        <v>12500000</v>
      </c>
    </row>
    <row r="189" spans="1:8" ht="109.2">
      <c r="A189" s="306" t="s">
        <v>1194</v>
      </c>
      <c r="B189" s="317" t="s">
        <v>888</v>
      </c>
      <c r="C189" s="306" t="s">
        <v>887</v>
      </c>
      <c r="D189" s="306"/>
      <c r="E189" s="306"/>
      <c r="F189" s="178">
        <v>265600</v>
      </c>
      <c r="G189" s="178">
        <v>265600</v>
      </c>
      <c r="H189" s="178">
        <v>309200</v>
      </c>
    </row>
    <row r="190" spans="1:8" ht="46.8">
      <c r="A190" s="306" t="s">
        <v>1195</v>
      </c>
      <c r="B190" s="317" t="s">
        <v>529</v>
      </c>
      <c r="C190" s="306" t="s">
        <v>887</v>
      </c>
      <c r="D190" s="306" t="s">
        <v>530</v>
      </c>
      <c r="E190" s="306"/>
      <c r="F190" s="178">
        <v>265600</v>
      </c>
      <c r="G190" s="178">
        <v>265600</v>
      </c>
      <c r="H190" s="178">
        <v>309200</v>
      </c>
    </row>
    <row r="191" spans="1:8" ht="15.6">
      <c r="A191" s="306" t="s">
        <v>1196</v>
      </c>
      <c r="B191" s="317" t="s">
        <v>531</v>
      </c>
      <c r="C191" s="306" t="s">
        <v>887</v>
      </c>
      <c r="D191" s="306" t="s">
        <v>532</v>
      </c>
      <c r="E191" s="306"/>
      <c r="F191" s="178">
        <v>265600</v>
      </c>
      <c r="G191" s="178">
        <v>265600</v>
      </c>
      <c r="H191" s="178">
        <v>309200</v>
      </c>
    </row>
    <row r="192" spans="1:8" ht="15.6">
      <c r="A192" s="306" t="s">
        <v>1197</v>
      </c>
      <c r="B192" s="317" t="s">
        <v>388</v>
      </c>
      <c r="C192" s="306" t="s">
        <v>887</v>
      </c>
      <c r="D192" s="306" t="s">
        <v>532</v>
      </c>
      <c r="E192" s="306" t="s">
        <v>389</v>
      </c>
      <c r="F192" s="178">
        <v>265600</v>
      </c>
      <c r="G192" s="178">
        <v>265600</v>
      </c>
      <c r="H192" s="178">
        <v>309200</v>
      </c>
    </row>
    <row r="193" spans="1:8" ht="15.6">
      <c r="A193" s="306" t="s">
        <v>182</v>
      </c>
      <c r="B193" s="317" t="s">
        <v>390</v>
      </c>
      <c r="C193" s="306" t="s">
        <v>887</v>
      </c>
      <c r="D193" s="306" t="s">
        <v>532</v>
      </c>
      <c r="E193" s="306" t="s">
        <v>391</v>
      </c>
      <c r="F193" s="178">
        <v>265600</v>
      </c>
      <c r="G193" s="178">
        <v>265600</v>
      </c>
      <c r="H193" s="178">
        <v>309200</v>
      </c>
    </row>
    <row r="194" spans="1:8" ht="15.6">
      <c r="A194" s="306" t="s">
        <v>1198</v>
      </c>
      <c r="B194" s="315" t="s">
        <v>390</v>
      </c>
      <c r="C194" s="314" t="s">
        <v>887</v>
      </c>
      <c r="D194" s="314" t="s">
        <v>532</v>
      </c>
      <c r="E194" s="314" t="s">
        <v>391</v>
      </c>
      <c r="F194" s="316">
        <v>265600</v>
      </c>
      <c r="G194" s="316">
        <v>265600</v>
      </c>
      <c r="H194" s="316">
        <v>309200</v>
      </c>
    </row>
    <row r="195" spans="1:8" ht="78">
      <c r="A195" s="306" t="s">
        <v>1199</v>
      </c>
      <c r="B195" s="88" t="s">
        <v>1050</v>
      </c>
      <c r="C195" s="87" t="s">
        <v>1049</v>
      </c>
      <c r="D195" s="87"/>
      <c r="E195" s="306"/>
      <c r="F195" s="178">
        <v>6900</v>
      </c>
      <c r="G195" s="178">
        <v>0</v>
      </c>
      <c r="H195" s="178">
        <v>0</v>
      </c>
    </row>
    <row r="196" spans="1:8" ht="46.8">
      <c r="A196" s="306" t="s">
        <v>1200</v>
      </c>
      <c r="B196" s="88" t="s">
        <v>529</v>
      </c>
      <c r="C196" s="87" t="s">
        <v>1049</v>
      </c>
      <c r="D196" s="87" t="s">
        <v>530</v>
      </c>
      <c r="E196" s="306"/>
      <c r="F196" s="178">
        <v>6900</v>
      </c>
      <c r="G196" s="178">
        <v>0</v>
      </c>
      <c r="H196" s="178">
        <v>0</v>
      </c>
    </row>
    <row r="197" spans="1:8" ht="15.6">
      <c r="A197" s="306" t="s">
        <v>1201</v>
      </c>
      <c r="B197" s="88" t="s">
        <v>531</v>
      </c>
      <c r="C197" s="87" t="s">
        <v>1049</v>
      </c>
      <c r="D197" s="87" t="s">
        <v>532</v>
      </c>
      <c r="E197" s="306"/>
      <c r="F197" s="178">
        <v>6900</v>
      </c>
      <c r="G197" s="178">
        <v>0</v>
      </c>
      <c r="H197" s="178">
        <v>0</v>
      </c>
    </row>
    <row r="198" spans="1:8" ht="15.6">
      <c r="A198" s="306" t="s">
        <v>1202</v>
      </c>
      <c r="B198" s="317" t="s">
        <v>388</v>
      </c>
      <c r="C198" s="87" t="s">
        <v>1049</v>
      </c>
      <c r="D198" s="87" t="s">
        <v>532</v>
      </c>
      <c r="E198" s="306" t="s">
        <v>389</v>
      </c>
      <c r="F198" s="178">
        <v>6900</v>
      </c>
      <c r="G198" s="178">
        <v>0</v>
      </c>
      <c r="H198" s="178">
        <v>0</v>
      </c>
    </row>
    <row r="199" spans="1:8" ht="15.6">
      <c r="A199" s="306" t="s">
        <v>1203</v>
      </c>
      <c r="B199" s="317" t="s">
        <v>390</v>
      </c>
      <c r="C199" s="87" t="s">
        <v>1049</v>
      </c>
      <c r="D199" s="87" t="s">
        <v>532</v>
      </c>
      <c r="E199" s="306" t="s">
        <v>391</v>
      </c>
      <c r="F199" s="178">
        <v>6900</v>
      </c>
      <c r="G199" s="178">
        <v>0</v>
      </c>
      <c r="H199" s="178">
        <v>0</v>
      </c>
    </row>
    <row r="200" spans="1:8" ht="15.6">
      <c r="A200" s="306" t="s">
        <v>1204</v>
      </c>
      <c r="B200" s="317" t="s">
        <v>390</v>
      </c>
      <c r="C200" s="87" t="s">
        <v>1049</v>
      </c>
      <c r="D200" s="87" t="s">
        <v>532</v>
      </c>
      <c r="E200" s="306" t="s">
        <v>391</v>
      </c>
      <c r="F200" s="178">
        <v>6900</v>
      </c>
      <c r="G200" s="178">
        <v>0</v>
      </c>
      <c r="H200" s="178">
        <v>0</v>
      </c>
    </row>
    <row r="201" spans="1:8" ht="93.6">
      <c r="A201" s="306" t="s">
        <v>1205</v>
      </c>
      <c r="B201" s="317" t="s">
        <v>793</v>
      </c>
      <c r="C201" s="306" t="s">
        <v>794</v>
      </c>
      <c r="D201" s="306"/>
      <c r="E201" s="306"/>
      <c r="F201" s="178">
        <v>161700</v>
      </c>
      <c r="G201" s="178">
        <v>60000</v>
      </c>
      <c r="H201" s="178">
        <v>0</v>
      </c>
    </row>
    <row r="202" spans="1:8" ht="46.8">
      <c r="A202" s="306" t="s">
        <v>1206</v>
      </c>
      <c r="B202" s="317" t="s">
        <v>529</v>
      </c>
      <c r="C202" s="306" t="s">
        <v>794</v>
      </c>
      <c r="D202" s="306" t="s">
        <v>530</v>
      </c>
      <c r="E202" s="306"/>
      <c r="F202" s="178">
        <v>161700</v>
      </c>
      <c r="G202" s="178">
        <v>60000</v>
      </c>
      <c r="H202" s="178">
        <v>0</v>
      </c>
    </row>
    <row r="203" spans="1:8" ht="15.6">
      <c r="A203" s="306" t="s">
        <v>1207</v>
      </c>
      <c r="B203" s="317" t="s">
        <v>531</v>
      </c>
      <c r="C203" s="306" t="s">
        <v>794</v>
      </c>
      <c r="D203" s="306" t="s">
        <v>532</v>
      </c>
      <c r="E203" s="306"/>
      <c r="F203" s="178">
        <v>161700</v>
      </c>
      <c r="G203" s="178">
        <v>60000</v>
      </c>
      <c r="H203" s="178">
        <v>0</v>
      </c>
    </row>
    <row r="204" spans="1:8" ht="15.6">
      <c r="A204" s="306" t="s">
        <v>1208</v>
      </c>
      <c r="B204" s="317" t="s">
        <v>388</v>
      </c>
      <c r="C204" s="306" t="s">
        <v>794</v>
      </c>
      <c r="D204" s="306" t="s">
        <v>532</v>
      </c>
      <c r="E204" s="306" t="s">
        <v>389</v>
      </c>
      <c r="F204" s="178">
        <v>161700</v>
      </c>
      <c r="G204" s="178">
        <v>60000</v>
      </c>
      <c r="H204" s="178">
        <v>0</v>
      </c>
    </row>
    <row r="205" spans="1:8" ht="15.6">
      <c r="A205" s="306" t="s">
        <v>1209</v>
      </c>
      <c r="B205" s="317" t="s">
        <v>390</v>
      </c>
      <c r="C205" s="306" t="s">
        <v>794</v>
      </c>
      <c r="D205" s="306" t="s">
        <v>532</v>
      </c>
      <c r="E205" s="306" t="s">
        <v>391</v>
      </c>
      <c r="F205" s="178">
        <v>161700</v>
      </c>
      <c r="G205" s="178">
        <v>60000</v>
      </c>
      <c r="H205" s="178">
        <v>0</v>
      </c>
    </row>
    <row r="206" spans="1:8" ht="15.6">
      <c r="A206" s="306" t="s">
        <v>1210</v>
      </c>
      <c r="B206" s="315" t="s">
        <v>390</v>
      </c>
      <c r="C206" s="314" t="s">
        <v>794</v>
      </c>
      <c r="D206" s="314" t="s">
        <v>532</v>
      </c>
      <c r="E206" s="314" t="s">
        <v>391</v>
      </c>
      <c r="F206" s="316">
        <v>161700</v>
      </c>
      <c r="G206" s="316">
        <v>60000</v>
      </c>
      <c r="H206" s="316">
        <v>0</v>
      </c>
    </row>
    <row r="207" spans="1:8" ht="31.2">
      <c r="A207" s="306" t="s">
        <v>1211</v>
      </c>
      <c r="B207" s="317" t="s">
        <v>691</v>
      </c>
      <c r="C207" s="306" t="s">
        <v>692</v>
      </c>
      <c r="D207" s="306"/>
      <c r="E207" s="306"/>
      <c r="F207" s="178">
        <v>38477528.18</v>
      </c>
      <c r="G207" s="178">
        <v>35779216.579999998</v>
      </c>
      <c r="H207" s="178">
        <v>35779216.579999998</v>
      </c>
    </row>
    <row r="208" spans="1:8" ht="93.6">
      <c r="A208" s="306" t="s">
        <v>1212</v>
      </c>
      <c r="B208" s="317" t="s">
        <v>693</v>
      </c>
      <c r="C208" s="306" t="s">
        <v>694</v>
      </c>
      <c r="D208" s="306"/>
      <c r="E208" s="306"/>
      <c r="F208" s="178">
        <v>28544903.510000002</v>
      </c>
      <c r="G208" s="178">
        <v>28544903.510000002</v>
      </c>
      <c r="H208" s="178">
        <v>28544903.510000002</v>
      </c>
    </row>
    <row r="209" spans="1:8" ht="46.8">
      <c r="A209" s="306" t="s">
        <v>1213</v>
      </c>
      <c r="B209" s="317" t="s">
        <v>529</v>
      </c>
      <c r="C209" s="306" t="s">
        <v>694</v>
      </c>
      <c r="D209" s="306" t="s">
        <v>530</v>
      </c>
      <c r="E209" s="306"/>
      <c r="F209" s="178">
        <v>28544903.510000002</v>
      </c>
      <c r="G209" s="178">
        <v>28544903.510000002</v>
      </c>
      <c r="H209" s="178">
        <v>28544903.510000002</v>
      </c>
    </row>
    <row r="210" spans="1:8" ht="15.6">
      <c r="A210" s="306" t="s">
        <v>1214</v>
      </c>
      <c r="B210" s="317" t="s">
        <v>531</v>
      </c>
      <c r="C210" s="306" t="s">
        <v>694</v>
      </c>
      <c r="D210" s="306" t="s">
        <v>532</v>
      </c>
      <c r="E210" s="306"/>
      <c r="F210" s="178">
        <v>28544903.510000002</v>
      </c>
      <c r="G210" s="178">
        <v>28544903.510000002</v>
      </c>
      <c r="H210" s="178">
        <v>28544903.510000002</v>
      </c>
    </row>
    <row r="211" spans="1:8" ht="15.6">
      <c r="A211" s="306" t="s">
        <v>440</v>
      </c>
      <c r="B211" s="317" t="s">
        <v>388</v>
      </c>
      <c r="C211" s="306" t="s">
        <v>694</v>
      </c>
      <c r="D211" s="306" t="s">
        <v>532</v>
      </c>
      <c r="E211" s="306" t="s">
        <v>389</v>
      </c>
      <c r="F211" s="178">
        <v>28544903.510000002</v>
      </c>
      <c r="G211" s="178">
        <v>28544903.510000002</v>
      </c>
      <c r="H211" s="178">
        <v>28544903.510000002</v>
      </c>
    </row>
    <row r="212" spans="1:8" ht="15.6">
      <c r="A212" s="306" t="s">
        <v>971</v>
      </c>
      <c r="B212" s="317" t="s">
        <v>390</v>
      </c>
      <c r="C212" s="306" t="s">
        <v>694</v>
      </c>
      <c r="D212" s="306" t="s">
        <v>532</v>
      </c>
      <c r="E212" s="306" t="s">
        <v>391</v>
      </c>
      <c r="F212" s="178">
        <v>28544903.510000002</v>
      </c>
      <c r="G212" s="178">
        <v>28544903.510000002</v>
      </c>
      <c r="H212" s="178">
        <v>28544903.510000002</v>
      </c>
    </row>
    <row r="213" spans="1:8" ht="15.6">
      <c r="A213" s="306" t="s">
        <v>1215</v>
      </c>
      <c r="B213" s="315" t="s">
        <v>390</v>
      </c>
      <c r="C213" s="314" t="s">
        <v>694</v>
      </c>
      <c r="D213" s="314" t="s">
        <v>532</v>
      </c>
      <c r="E213" s="314" t="s">
        <v>391</v>
      </c>
      <c r="F213" s="316">
        <v>28544903.510000002</v>
      </c>
      <c r="G213" s="316">
        <v>28544903.510000002</v>
      </c>
      <c r="H213" s="316">
        <v>28544903.510000002</v>
      </c>
    </row>
    <row r="214" spans="1:8" ht="93.6">
      <c r="A214" s="306" t="s">
        <v>1216</v>
      </c>
      <c r="B214" s="317" t="s">
        <v>695</v>
      </c>
      <c r="C214" s="306" t="s">
        <v>696</v>
      </c>
      <c r="D214" s="306"/>
      <c r="E214" s="306"/>
      <c r="F214" s="178">
        <v>9632624.6699999999</v>
      </c>
      <c r="G214" s="178">
        <v>7234313.0700000003</v>
      </c>
      <c r="H214" s="178">
        <v>7234313.0700000003</v>
      </c>
    </row>
    <row r="215" spans="1:8" ht="46.8">
      <c r="A215" s="306" t="s">
        <v>1217</v>
      </c>
      <c r="B215" s="317" t="s">
        <v>529</v>
      </c>
      <c r="C215" s="306" t="s">
        <v>696</v>
      </c>
      <c r="D215" s="306" t="s">
        <v>530</v>
      </c>
      <c r="E215" s="306"/>
      <c r="F215" s="178">
        <v>9632624.6699999999</v>
      </c>
      <c r="G215" s="178">
        <v>7234313.0700000003</v>
      </c>
      <c r="H215" s="178">
        <v>7234313.0700000003</v>
      </c>
    </row>
    <row r="216" spans="1:8" ht="15.6">
      <c r="A216" s="306" t="s">
        <v>1218</v>
      </c>
      <c r="B216" s="317" t="s">
        <v>531</v>
      </c>
      <c r="C216" s="306" t="s">
        <v>696</v>
      </c>
      <c r="D216" s="306" t="s">
        <v>532</v>
      </c>
      <c r="E216" s="306"/>
      <c r="F216" s="178">
        <v>9632624.6699999999</v>
      </c>
      <c r="G216" s="178">
        <v>7234313.0700000003</v>
      </c>
      <c r="H216" s="178">
        <v>7234313.0700000003</v>
      </c>
    </row>
    <row r="217" spans="1:8" ht="15.6">
      <c r="A217" s="306" t="s">
        <v>1219</v>
      </c>
      <c r="B217" s="317" t="s">
        <v>388</v>
      </c>
      <c r="C217" s="306" t="s">
        <v>696</v>
      </c>
      <c r="D217" s="306" t="s">
        <v>532</v>
      </c>
      <c r="E217" s="306" t="s">
        <v>389</v>
      </c>
      <c r="F217" s="178">
        <v>9632624.6699999999</v>
      </c>
      <c r="G217" s="178">
        <v>7234313.0700000003</v>
      </c>
      <c r="H217" s="178">
        <v>7234313.0700000003</v>
      </c>
    </row>
    <row r="218" spans="1:8" ht="15.6">
      <c r="A218" s="306" t="s">
        <v>1220</v>
      </c>
      <c r="B218" s="317" t="s">
        <v>390</v>
      </c>
      <c r="C218" s="306" t="s">
        <v>696</v>
      </c>
      <c r="D218" s="306" t="s">
        <v>532</v>
      </c>
      <c r="E218" s="306" t="s">
        <v>391</v>
      </c>
      <c r="F218" s="178">
        <v>9632624.6699999999</v>
      </c>
      <c r="G218" s="178">
        <v>7234313.0700000003</v>
      </c>
      <c r="H218" s="178">
        <v>7234313.0700000003</v>
      </c>
    </row>
    <row r="219" spans="1:8" ht="15.6">
      <c r="A219" s="306" t="s">
        <v>1221</v>
      </c>
      <c r="B219" s="315" t="s">
        <v>390</v>
      </c>
      <c r="C219" s="314" t="s">
        <v>696</v>
      </c>
      <c r="D219" s="314" t="s">
        <v>532</v>
      </c>
      <c r="E219" s="314" t="s">
        <v>391</v>
      </c>
      <c r="F219" s="316">
        <v>9632624.6699999999</v>
      </c>
      <c r="G219" s="316">
        <v>7234313.0700000003</v>
      </c>
      <c r="H219" s="316">
        <v>7234313.0700000003</v>
      </c>
    </row>
    <row r="220" spans="1:8" ht="93.6">
      <c r="A220" s="306" t="s">
        <v>1222</v>
      </c>
      <c r="B220" s="317" t="s">
        <v>697</v>
      </c>
      <c r="C220" s="306" t="s">
        <v>698</v>
      </c>
      <c r="D220" s="306"/>
      <c r="E220" s="306"/>
      <c r="F220" s="178">
        <v>300000</v>
      </c>
      <c r="G220" s="178">
        <v>0</v>
      </c>
      <c r="H220" s="178">
        <v>0</v>
      </c>
    </row>
    <row r="221" spans="1:8" ht="46.8">
      <c r="A221" s="306" t="s">
        <v>1223</v>
      </c>
      <c r="B221" s="317" t="s">
        <v>529</v>
      </c>
      <c r="C221" s="306" t="s">
        <v>698</v>
      </c>
      <c r="D221" s="306" t="s">
        <v>530</v>
      </c>
      <c r="E221" s="306"/>
      <c r="F221" s="178">
        <v>300000</v>
      </c>
      <c r="G221" s="178">
        <v>0</v>
      </c>
      <c r="H221" s="178">
        <v>0</v>
      </c>
    </row>
    <row r="222" spans="1:8" ht="15.6">
      <c r="A222" s="306" t="s">
        <v>1224</v>
      </c>
      <c r="B222" s="317" t="s">
        <v>531</v>
      </c>
      <c r="C222" s="306" t="s">
        <v>698</v>
      </c>
      <c r="D222" s="306" t="s">
        <v>532</v>
      </c>
      <c r="E222" s="306"/>
      <c r="F222" s="178">
        <v>300000</v>
      </c>
      <c r="G222" s="178">
        <v>0</v>
      </c>
      <c r="H222" s="178">
        <v>0</v>
      </c>
    </row>
    <row r="223" spans="1:8" ht="15.6">
      <c r="A223" s="306" t="s">
        <v>1225</v>
      </c>
      <c r="B223" s="317" t="s">
        <v>388</v>
      </c>
      <c r="C223" s="306" t="s">
        <v>698</v>
      </c>
      <c r="D223" s="306" t="s">
        <v>532</v>
      </c>
      <c r="E223" s="306" t="s">
        <v>389</v>
      </c>
      <c r="F223" s="178">
        <v>300000</v>
      </c>
      <c r="G223" s="178">
        <v>0</v>
      </c>
      <c r="H223" s="178">
        <v>0</v>
      </c>
    </row>
    <row r="224" spans="1:8" ht="31.2">
      <c r="A224" s="306" t="s">
        <v>1226</v>
      </c>
      <c r="B224" s="317" t="s">
        <v>392</v>
      </c>
      <c r="C224" s="306" t="s">
        <v>698</v>
      </c>
      <c r="D224" s="306" t="s">
        <v>532</v>
      </c>
      <c r="E224" s="306" t="s">
        <v>393</v>
      </c>
      <c r="F224" s="178">
        <v>300000</v>
      </c>
      <c r="G224" s="178">
        <v>0</v>
      </c>
      <c r="H224" s="178">
        <v>0</v>
      </c>
    </row>
    <row r="225" spans="1:8" ht="31.2">
      <c r="A225" s="306" t="s">
        <v>1227</v>
      </c>
      <c r="B225" s="315" t="s">
        <v>392</v>
      </c>
      <c r="C225" s="314" t="s">
        <v>698</v>
      </c>
      <c r="D225" s="314" t="s">
        <v>532</v>
      </c>
      <c r="E225" s="314" t="s">
        <v>393</v>
      </c>
      <c r="F225" s="316">
        <v>300000</v>
      </c>
      <c r="G225" s="316">
        <v>0</v>
      </c>
      <c r="H225" s="316">
        <v>0</v>
      </c>
    </row>
    <row r="226" spans="1:8" ht="31.2">
      <c r="A226" s="306" t="s">
        <v>1228</v>
      </c>
      <c r="B226" s="317" t="s">
        <v>584</v>
      </c>
      <c r="C226" s="306" t="s">
        <v>585</v>
      </c>
      <c r="D226" s="306"/>
      <c r="E226" s="306"/>
      <c r="F226" s="178">
        <v>24969207.030000001</v>
      </c>
      <c r="G226" s="178">
        <v>23663999.989999998</v>
      </c>
      <c r="H226" s="178">
        <v>23663999.989999998</v>
      </c>
    </row>
    <row r="227" spans="1:8" ht="93.6">
      <c r="A227" s="306" t="s">
        <v>1229</v>
      </c>
      <c r="B227" s="317" t="s">
        <v>630</v>
      </c>
      <c r="C227" s="306" t="s">
        <v>631</v>
      </c>
      <c r="D227" s="306"/>
      <c r="E227" s="306"/>
      <c r="F227" s="178">
        <v>1687266.24</v>
      </c>
      <c r="G227" s="178">
        <v>1285180.0900000001</v>
      </c>
      <c r="H227" s="178">
        <v>1285180.0900000001</v>
      </c>
    </row>
    <row r="228" spans="1:8" ht="93.6">
      <c r="A228" s="306" t="s">
        <v>1230</v>
      </c>
      <c r="B228" s="317" t="s">
        <v>437</v>
      </c>
      <c r="C228" s="306" t="s">
        <v>631</v>
      </c>
      <c r="D228" s="306" t="s">
        <v>200</v>
      </c>
      <c r="E228" s="306"/>
      <c r="F228" s="178">
        <v>1673304.48</v>
      </c>
      <c r="G228" s="178">
        <v>1285180.0900000001</v>
      </c>
      <c r="H228" s="178">
        <v>1285180.0900000001</v>
      </c>
    </row>
    <row r="229" spans="1:8" ht="31.2">
      <c r="A229" s="306" t="s">
        <v>1231</v>
      </c>
      <c r="B229" s="317" t="s">
        <v>438</v>
      </c>
      <c r="C229" s="306" t="s">
        <v>631</v>
      </c>
      <c r="D229" s="306" t="s">
        <v>215</v>
      </c>
      <c r="E229" s="306"/>
      <c r="F229" s="178">
        <v>1673304.48</v>
      </c>
      <c r="G229" s="178">
        <v>1285180.0900000001</v>
      </c>
      <c r="H229" s="178">
        <v>1285180.0900000001</v>
      </c>
    </row>
    <row r="230" spans="1:8" ht="15.6">
      <c r="A230" s="306" t="s">
        <v>1232</v>
      </c>
      <c r="B230" s="317" t="s">
        <v>326</v>
      </c>
      <c r="C230" s="306" t="s">
        <v>631</v>
      </c>
      <c r="D230" s="306" t="s">
        <v>215</v>
      </c>
      <c r="E230" s="306" t="s">
        <v>327</v>
      </c>
      <c r="F230" s="178">
        <v>1673304.48</v>
      </c>
      <c r="G230" s="178">
        <v>1285180.0900000001</v>
      </c>
      <c r="H230" s="178">
        <v>1285180.0900000001</v>
      </c>
    </row>
    <row r="231" spans="1:8" ht="62.4">
      <c r="A231" s="306" t="s">
        <v>1233</v>
      </c>
      <c r="B231" s="317" t="s">
        <v>332</v>
      </c>
      <c r="C231" s="306" t="s">
        <v>631</v>
      </c>
      <c r="D231" s="306" t="s">
        <v>215</v>
      </c>
      <c r="E231" s="306" t="s">
        <v>333</v>
      </c>
      <c r="F231" s="178">
        <v>1673304.48</v>
      </c>
      <c r="G231" s="178">
        <v>1285180.0900000001</v>
      </c>
      <c r="H231" s="178">
        <v>1285180.0900000001</v>
      </c>
    </row>
    <row r="232" spans="1:8" ht="62.4">
      <c r="A232" s="306" t="s">
        <v>1234</v>
      </c>
      <c r="B232" s="315" t="s">
        <v>332</v>
      </c>
      <c r="C232" s="314" t="s">
        <v>631</v>
      </c>
      <c r="D232" s="314" t="s">
        <v>215</v>
      </c>
      <c r="E232" s="314" t="s">
        <v>333</v>
      </c>
      <c r="F232" s="316">
        <v>1673304.48</v>
      </c>
      <c r="G232" s="316">
        <v>1285180.0900000001</v>
      </c>
      <c r="H232" s="316">
        <v>1285180.0900000001</v>
      </c>
    </row>
    <row r="233" spans="1:8" ht="46.8">
      <c r="A233" s="306" t="s">
        <v>1235</v>
      </c>
      <c r="B233" s="317" t="s">
        <v>439</v>
      </c>
      <c r="C233" s="306" t="s">
        <v>631</v>
      </c>
      <c r="D233" s="306" t="s">
        <v>440</v>
      </c>
      <c r="E233" s="306"/>
      <c r="F233" s="178">
        <v>13961.76</v>
      </c>
      <c r="G233" s="178">
        <v>0</v>
      </c>
      <c r="H233" s="178">
        <v>0</v>
      </c>
    </row>
    <row r="234" spans="1:8" ht="46.8">
      <c r="A234" s="306" t="s">
        <v>1236</v>
      </c>
      <c r="B234" s="317" t="s">
        <v>441</v>
      </c>
      <c r="C234" s="306" t="s">
        <v>631</v>
      </c>
      <c r="D234" s="306" t="s">
        <v>201</v>
      </c>
      <c r="E234" s="306"/>
      <c r="F234" s="178">
        <v>13961.76</v>
      </c>
      <c r="G234" s="178">
        <v>0</v>
      </c>
      <c r="H234" s="178">
        <v>0</v>
      </c>
    </row>
    <row r="235" spans="1:8" ht="15.6">
      <c r="A235" s="306" t="s">
        <v>1237</v>
      </c>
      <c r="B235" s="317" t="s">
        <v>326</v>
      </c>
      <c r="C235" s="306" t="s">
        <v>631</v>
      </c>
      <c r="D235" s="306" t="s">
        <v>201</v>
      </c>
      <c r="E235" s="306" t="s">
        <v>327</v>
      </c>
      <c r="F235" s="178">
        <v>13961.76</v>
      </c>
      <c r="G235" s="178">
        <v>0</v>
      </c>
      <c r="H235" s="178">
        <v>0</v>
      </c>
    </row>
    <row r="236" spans="1:8" ht="62.4">
      <c r="A236" s="306" t="s">
        <v>1238</v>
      </c>
      <c r="B236" s="317" t="s">
        <v>332</v>
      </c>
      <c r="C236" s="306" t="s">
        <v>631</v>
      </c>
      <c r="D236" s="306" t="s">
        <v>201</v>
      </c>
      <c r="E236" s="306" t="s">
        <v>333</v>
      </c>
      <c r="F236" s="178">
        <v>13961.76</v>
      </c>
      <c r="G236" s="178">
        <v>0</v>
      </c>
      <c r="H236" s="178">
        <v>0</v>
      </c>
    </row>
    <row r="237" spans="1:8" ht="62.4">
      <c r="A237" s="306" t="s">
        <v>1239</v>
      </c>
      <c r="B237" s="315" t="s">
        <v>332</v>
      </c>
      <c r="C237" s="314" t="s">
        <v>631</v>
      </c>
      <c r="D237" s="314" t="s">
        <v>201</v>
      </c>
      <c r="E237" s="314" t="s">
        <v>333</v>
      </c>
      <c r="F237" s="316">
        <v>13961.76</v>
      </c>
      <c r="G237" s="316">
        <v>0</v>
      </c>
      <c r="H237" s="316">
        <v>0</v>
      </c>
    </row>
    <row r="238" spans="1:8" ht="93.6">
      <c r="A238" s="306" t="s">
        <v>1240</v>
      </c>
      <c r="B238" s="317" t="s">
        <v>586</v>
      </c>
      <c r="C238" s="306" t="s">
        <v>587</v>
      </c>
      <c r="D238" s="306"/>
      <c r="E238" s="306"/>
      <c r="F238" s="178">
        <v>8764939.0099999998</v>
      </c>
      <c r="G238" s="178">
        <v>8764939.0099999998</v>
      </c>
      <c r="H238" s="178">
        <v>8764939.0099999998</v>
      </c>
    </row>
    <row r="239" spans="1:8" ht="93.6">
      <c r="A239" s="306" t="s">
        <v>1241</v>
      </c>
      <c r="B239" s="317" t="s">
        <v>437</v>
      </c>
      <c r="C239" s="306" t="s">
        <v>587</v>
      </c>
      <c r="D239" s="306" t="s">
        <v>200</v>
      </c>
      <c r="E239" s="306"/>
      <c r="F239" s="178">
        <v>8764939.0099999998</v>
      </c>
      <c r="G239" s="178">
        <v>8764939.0099999998</v>
      </c>
      <c r="H239" s="178">
        <v>8764939.0099999998</v>
      </c>
    </row>
    <row r="240" spans="1:8" ht="31.2">
      <c r="A240" s="306" t="s">
        <v>1242</v>
      </c>
      <c r="B240" s="317" t="s">
        <v>565</v>
      </c>
      <c r="C240" s="306" t="s">
        <v>587</v>
      </c>
      <c r="D240" s="306" t="s">
        <v>183</v>
      </c>
      <c r="E240" s="306"/>
      <c r="F240" s="178">
        <v>8764939.0099999998</v>
      </c>
      <c r="G240" s="178">
        <v>8764939.0099999998</v>
      </c>
      <c r="H240" s="178">
        <v>8764939.0099999998</v>
      </c>
    </row>
    <row r="241" spans="1:8" ht="15.6">
      <c r="A241" s="306" t="s">
        <v>1243</v>
      </c>
      <c r="B241" s="317" t="s">
        <v>388</v>
      </c>
      <c r="C241" s="306" t="s">
        <v>587</v>
      </c>
      <c r="D241" s="306" t="s">
        <v>183</v>
      </c>
      <c r="E241" s="306" t="s">
        <v>389</v>
      </c>
      <c r="F241" s="178">
        <v>8764939.0099999998</v>
      </c>
      <c r="G241" s="178">
        <v>8764939.0099999998</v>
      </c>
      <c r="H241" s="178">
        <v>8764939.0099999998</v>
      </c>
    </row>
    <row r="242" spans="1:8" ht="31.2">
      <c r="A242" s="306" t="s">
        <v>954</v>
      </c>
      <c r="B242" s="317" t="s">
        <v>392</v>
      </c>
      <c r="C242" s="306" t="s">
        <v>587</v>
      </c>
      <c r="D242" s="306" t="s">
        <v>183</v>
      </c>
      <c r="E242" s="306" t="s">
        <v>393</v>
      </c>
      <c r="F242" s="178">
        <v>8764939.0099999998</v>
      </c>
      <c r="G242" s="178">
        <v>8764939.0099999998</v>
      </c>
      <c r="H242" s="178">
        <v>8764939.0099999998</v>
      </c>
    </row>
    <row r="243" spans="1:8" ht="31.2">
      <c r="A243" s="306" t="s">
        <v>1244</v>
      </c>
      <c r="B243" s="315" t="s">
        <v>392</v>
      </c>
      <c r="C243" s="314" t="s">
        <v>587</v>
      </c>
      <c r="D243" s="314" t="s">
        <v>183</v>
      </c>
      <c r="E243" s="314" t="s">
        <v>393</v>
      </c>
      <c r="F243" s="316">
        <v>8764939.0099999998</v>
      </c>
      <c r="G243" s="316">
        <v>8764939.0099999998</v>
      </c>
      <c r="H243" s="316">
        <v>8764939.0099999998</v>
      </c>
    </row>
    <row r="244" spans="1:8" ht="93.6">
      <c r="A244" s="306" t="s">
        <v>1245</v>
      </c>
      <c r="B244" s="317" t="s">
        <v>588</v>
      </c>
      <c r="C244" s="306" t="s">
        <v>589</v>
      </c>
      <c r="D244" s="306"/>
      <c r="E244" s="306"/>
      <c r="F244" s="178">
        <v>7613880.8899999997</v>
      </c>
      <c r="G244" s="178">
        <v>7613880.8899999997</v>
      </c>
      <c r="H244" s="178">
        <v>7613880.8899999997</v>
      </c>
    </row>
    <row r="245" spans="1:8" ht="93.6">
      <c r="A245" s="306" t="s">
        <v>1246</v>
      </c>
      <c r="B245" s="317" t="s">
        <v>437</v>
      </c>
      <c r="C245" s="306" t="s">
        <v>589</v>
      </c>
      <c r="D245" s="306" t="s">
        <v>200</v>
      </c>
      <c r="E245" s="306"/>
      <c r="F245" s="178">
        <v>7613880.8899999997</v>
      </c>
      <c r="G245" s="178">
        <v>7613880.8899999997</v>
      </c>
      <c r="H245" s="178">
        <v>7613880.8899999997</v>
      </c>
    </row>
    <row r="246" spans="1:8" ht="31.2">
      <c r="A246" s="306" t="s">
        <v>1247</v>
      </c>
      <c r="B246" s="317" t="s">
        <v>565</v>
      </c>
      <c r="C246" s="306" t="s">
        <v>589</v>
      </c>
      <c r="D246" s="306" t="s">
        <v>183</v>
      </c>
      <c r="E246" s="306"/>
      <c r="F246" s="178">
        <v>7613880.8899999997</v>
      </c>
      <c r="G246" s="178">
        <v>7613880.8899999997</v>
      </c>
      <c r="H246" s="178">
        <v>7613880.8899999997</v>
      </c>
    </row>
    <row r="247" spans="1:8" ht="15.6">
      <c r="A247" s="306" t="s">
        <v>1248</v>
      </c>
      <c r="B247" s="317" t="s">
        <v>388</v>
      </c>
      <c r="C247" s="306" t="s">
        <v>589</v>
      </c>
      <c r="D247" s="306" t="s">
        <v>183</v>
      </c>
      <c r="E247" s="306" t="s">
        <v>389</v>
      </c>
      <c r="F247" s="178">
        <v>7613880.8899999997</v>
      </c>
      <c r="G247" s="178">
        <v>7613880.8899999997</v>
      </c>
      <c r="H247" s="178">
        <v>7613880.8899999997</v>
      </c>
    </row>
    <row r="248" spans="1:8" ht="31.2">
      <c r="A248" s="306" t="s">
        <v>1249</v>
      </c>
      <c r="B248" s="317" t="s">
        <v>392</v>
      </c>
      <c r="C248" s="306" t="s">
        <v>589</v>
      </c>
      <c r="D248" s="306" t="s">
        <v>183</v>
      </c>
      <c r="E248" s="306" t="s">
        <v>393</v>
      </c>
      <c r="F248" s="178">
        <v>7613880.8899999997</v>
      </c>
      <c r="G248" s="178">
        <v>7613880.8899999997</v>
      </c>
      <c r="H248" s="178">
        <v>7613880.8899999997</v>
      </c>
    </row>
    <row r="249" spans="1:8" ht="31.2">
      <c r="A249" s="306" t="s">
        <v>1250</v>
      </c>
      <c r="B249" s="315" t="s">
        <v>392</v>
      </c>
      <c r="C249" s="314" t="s">
        <v>589</v>
      </c>
      <c r="D249" s="314" t="s">
        <v>183</v>
      </c>
      <c r="E249" s="314" t="s">
        <v>393</v>
      </c>
      <c r="F249" s="316">
        <v>7613880.8899999997</v>
      </c>
      <c r="G249" s="316">
        <v>7613880.8899999997</v>
      </c>
      <c r="H249" s="316">
        <v>7613880.8899999997</v>
      </c>
    </row>
    <row r="250" spans="1:8" ht="109.2">
      <c r="A250" s="306" t="s">
        <v>1251</v>
      </c>
      <c r="B250" s="317" t="s">
        <v>665</v>
      </c>
      <c r="C250" s="306" t="s">
        <v>666</v>
      </c>
      <c r="D250" s="306"/>
      <c r="E250" s="306"/>
      <c r="F250" s="178">
        <v>6253709.3300000001</v>
      </c>
      <c r="G250" s="178">
        <v>6000000</v>
      </c>
      <c r="H250" s="178">
        <v>6000000</v>
      </c>
    </row>
    <row r="251" spans="1:8" ht="46.8">
      <c r="A251" s="306" t="s">
        <v>201</v>
      </c>
      <c r="B251" s="317" t="s">
        <v>529</v>
      </c>
      <c r="C251" s="306" t="s">
        <v>666</v>
      </c>
      <c r="D251" s="306" t="s">
        <v>530</v>
      </c>
      <c r="E251" s="306"/>
      <c r="F251" s="178">
        <v>6253709.3300000001</v>
      </c>
      <c r="G251" s="178">
        <v>6000000</v>
      </c>
      <c r="H251" s="178">
        <v>6000000</v>
      </c>
    </row>
    <row r="252" spans="1:8" ht="15.6">
      <c r="A252" s="306" t="s">
        <v>956</v>
      </c>
      <c r="B252" s="317" t="s">
        <v>531</v>
      </c>
      <c r="C252" s="306" t="s">
        <v>666</v>
      </c>
      <c r="D252" s="306" t="s">
        <v>532</v>
      </c>
      <c r="E252" s="306"/>
      <c r="F252" s="178">
        <v>6253709.3300000001</v>
      </c>
      <c r="G252" s="178">
        <v>6000000</v>
      </c>
      <c r="H252" s="178">
        <v>6000000</v>
      </c>
    </row>
    <row r="253" spans="1:8" ht="15.6">
      <c r="A253" s="306" t="s">
        <v>1252</v>
      </c>
      <c r="B253" s="317" t="s">
        <v>376</v>
      </c>
      <c r="C253" s="306" t="s">
        <v>666</v>
      </c>
      <c r="D253" s="306" t="s">
        <v>532</v>
      </c>
      <c r="E253" s="306" t="s">
        <v>377</v>
      </c>
      <c r="F253" s="178">
        <v>6253709.3300000001</v>
      </c>
      <c r="G253" s="178">
        <v>6000000</v>
      </c>
      <c r="H253" s="178">
        <v>6000000</v>
      </c>
    </row>
    <row r="254" spans="1:8" ht="15.6">
      <c r="A254" s="306" t="s">
        <v>1253</v>
      </c>
      <c r="B254" s="317" t="s">
        <v>382</v>
      </c>
      <c r="C254" s="306" t="s">
        <v>666</v>
      </c>
      <c r="D254" s="306" t="s">
        <v>532</v>
      </c>
      <c r="E254" s="306" t="s">
        <v>383</v>
      </c>
      <c r="F254" s="178">
        <v>6253709.3300000001</v>
      </c>
      <c r="G254" s="178">
        <v>6000000</v>
      </c>
      <c r="H254" s="178">
        <v>6000000</v>
      </c>
    </row>
    <row r="255" spans="1:8" ht="15.6">
      <c r="A255" s="306" t="s">
        <v>1254</v>
      </c>
      <c r="B255" s="315" t="s">
        <v>382</v>
      </c>
      <c r="C255" s="314" t="s">
        <v>666</v>
      </c>
      <c r="D255" s="314" t="s">
        <v>532</v>
      </c>
      <c r="E255" s="314" t="s">
        <v>383</v>
      </c>
      <c r="F255" s="316">
        <v>6253709.3300000001</v>
      </c>
      <c r="G255" s="316">
        <v>6000000</v>
      </c>
      <c r="H255" s="316">
        <v>6000000</v>
      </c>
    </row>
    <row r="256" spans="1:8" ht="140.4">
      <c r="A256" s="306" t="s">
        <v>1255</v>
      </c>
      <c r="B256" s="318" t="s">
        <v>782</v>
      </c>
      <c r="C256" s="306" t="s">
        <v>1024</v>
      </c>
      <c r="D256" s="306"/>
      <c r="E256" s="306"/>
      <c r="F256" s="178">
        <v>231078.96</v>
      </c>
      <c r="G256" s="178">
        <v>0</v>
      </c>
      <c r="H256" s="178">
        <v>0</v>
      </c>
    </row>
    <row r="257" spans="1:8" ht="93.6">
      <c r="A257" s="306" t="s">
        <v>1256</v>
      </c>
      <c r="B257" s="317" t="s">
        <v>437</v>
      </c>
      <c r="C257" s="306" t="s">
        <v>1024</v>
      </c>
      <c r="D257" s="306" t="s">
        <v>200</v>
      </c>
      <c r="E257" s="306"/>
      <c r="F257" s="178">
        <v>215142.48</v>
      </c>
      <c r="G257" s="178">
        <v>0</v>
      </c>
      <c r="H257" s="178">
        <v>0</v>
      </c>
    </row>
    <row r="258" spans="1:8" ht="31.2">
      <c r="A258" s="306" t="s">
        <v>1257</v>
      </c>
      <c r="B258" s="317" t="s">
        <v>565</v>
      </c>
      <c r="C258" s="306" t="s">
        <v>1024</v>
      </c>
      <c r="D258" s="306" t="s">
        <v>183</v>
      </c>
      <c r="E258" s="306"/>
      <c r="F258" s="178">
        <v>215142.48</v>
      </c>
      <c r="G258" s="178">
        <v>0</v>
      </c>
      <c r="H258" s="178">
        <v>0</v>
      </c>
    </row>
    <row r="259" spans="1:8" ht="15.6">
      <c r="A259" s="306" t="s">
        <v>1258</v>
      </c>
      <c r="B259" s="317" t="s">
        <v>388</v>
      </c>
      <c r="C259" s="306" t="s">
        <v>1024</v>
      </c>
      <c r="D259" s="306" t="s">
        <v>183</v>
      </c>
      <c r="E259" s="306" t="s">
        <v>389</v>
      </c>
      <c r="F259" s="178">
        <v>215142.48</v>
      </c>
      <c r="G259" s="178">
        <v>0</v>
      </c>
      <c r="H259" s="178">
        <v>0</v>
      </c>
    </row>
    <row r="260" spans="1:8" ht="31.2">
      <c r="A260" s="306" t="s">
        <v>1259</v>
      </c>
      <c r="B260" s="317" t="s">
        <v>392</v>
      </c>
      <c r="C260" s="306" t="s">
        <v>1024</v>
      </c>
      <c r="D260" s="306" t="s">
        <v>183</v>
      </c>
      <c r="E260" s="306" t="s">
        <v>393</v>
      </c>
      <c r="F260" s="178">
        <v>215142.48</v>
      </c>
      <c r="G260" s="178">
        <v>0</v>
      </c>
      <c r="H260" s="178">
        <v>0</v>
      </c>
    </row>
    <row r="261" spans="1:8" ht="31.2">
      <c r="A261" s="306" t="s">
        <v>1260</v>
      </c>
      <c r="B261" s="315" t="s">
        <v>392</v>
      </c>
      <c r="C261" s="314" t="s">
        <v>1024</v>
      </c>
      <c r="D261" s="314" t="s">
        <v>183</v>
      </c>
      <c r="E261" s="314" t="s">
        <v>393</v>
      </c>
      <c r="F261" s="316">
        <v>215142.48</v>
      </c>
      <c r="G261" s="316">
        <v>0</v>
      </c>
      <c r="H261" s="316">
        <v>0</v>
      </c>
    </row>
    <row r="262" spans="1:8" ht="46.8">
      <c r="A262" s="306" t="s">
        <v>958</v>
      </c>
      <c r="B262" s="317" t="s">
        <v>529</v>
      </c>
      <c r="C262" s="306" t="s">
        <v>1024</v>
      </c>
      <c r="D262" s="306" t="s">
        <v>530</v>
      </c>
      <c r="E262" s="306"/>
      <c r="F262" s="178">
        <v>15936.48</v>
      </c>
      <c r="G262" s="178">
        <v>0</v>
      </c>
      <c r="H262" s="178">
        <v>0</v>
      </c>
    </row>
    <row r="263" spans="1:8" ht="15.6">
      <c r="A263" s="306" t="s">
        <v>1261</v>
      </c>
      <c r="B263" s="317" t="s">
        <v>531</v>
      </c>
      <c r="C263" s="306" t="s">
        <v>1024</v>
      </c>
      <c r="D263" s="306" t="s">
        <v>532</v>
      </c>
      <c r="E263" s="306"/>
      <c r="F263" s="178">
        <v>15936.48</v>
      </c>
      <c r="G263" s="178">
        <v>0</v>
      </c>
      <c r="H263" s="178">
        <v>0</v>
      </c>
    </row>
    <row r="264" spans="1:8" ht="15.6">
      <c r="A264" s="306" t="s">
        <v>1262</v>
      </c>
      <c r="B264" s="317" t="s">
        <v>376</v>
      </c>
      <c r="C264" s="306" t="s">
        <v>1024</v>
      </c>
      <c r="D264" s="306" t="s">
        <v>532</v>
      </c>
      <c r="E264" s="306" t="s">
        <v>377</v>
      </c>
      <c r="F264" s="178">
        <v>15936.48</v>
      </c>
      <c r="G264" s="178">
        <v>0</v>
      </c>
      <c r="H264" s="178">
        <v>0</v>
      </c>
    </row>
    <row r="265" spans="1:8" ht="15.6">
      <c r="A265" s="306" t="s">
        <v>1263</v>
      </c>
      <c r="B265" s="317" t="s">
        <v>382</v>
      </c>
      <c r="C265" s="306" t="s">
        <v>1024</v>
      </c>
      <c r="D265" s="306" t="s">
        <v>532</v>
      </c>
      <c r="E265" s="306" t="s">
        <v>383</v>
      </c>
      <c r="F265" s="178">
        <v>15936.48</v>
      </c>
      <c r="G265" s="178">
        <v>0</v>
      </c>
      <c r="H265" s="178">
        <v>0</v>
      </c>
    </row>
    <row r="266" spans="1:8" ht="15.6">
      <c r="A266" s="306" t="s">
        <v>1264</v>
      </c>
      <c r="B266" s="315" t="s">
        <v>382</v>
      </c>
      <c r="C266" s="314" t="s">
        <v>1024</v>
      </c>
      <c r="D266" s="314" t="s">
        <v>532</v>
      </c>
      <c r="E266" s="314" t="s">
        <v>383</v>
      </c>
      <c r="F266" s="316">
        <v>15936.48</v>
      </c>
      <c r="G266" s="316">
        <v>0</v>
      </c>
      <c r="H266" s="316">
        <v>0</v>
      </c>
    </row>
    <row r="267" spans="1:8" ht="140.4">
      <c r="A267" s="306" t="s">
        <v>1265</v>
      </c>
      <c r="B267" s="318" t="s">
        <v>782</v>
      </c>
      <c r="C267" s="306" t="s">
        <v>1025</v>
      </c>
      <c r="D267" s="306"/>
      <c r="E267" s="306"/>
      <c r="F267" s="178">
        <v>418332.6</v>
      </c>
      <c r="G267" s="178">
        <v>0</v>
      </c>
      <c r="H267" s="178">
        <v>0</v>
      </c>
    </row>
    <row r="268" spans="1:8" ht="93.6">
      <c r="A268" s="306" t="s">
        <v>1266</v>
      </c>
      <c r="B268" s="317" t="s">
        <v>437</v>
      </c>
      <c r="C268" s="306" t="s">
        <v>1025</v>
      </c>
      <c r="D268" s="306" t="s">
        <v>200</v>
      </c>
      <c r="E268" s="306"/>
      <c r="F268" s="178">
        <v>418332.6</v>
      </c>
      <c r="G268" s="178">
        <v>0</v>
      </c>
      <c r="H268" s="178">
        <v>0</v>
      </c>
    </row>
    <row r="269" spans="1:8" ht="31.2">
      <c r="A269" s="306" t="s">
        <v>1267</v>
      </c>
      <c r="B269" s="317" t="s">
        <v>565</v>
      </c>
      <c r="C269" s="306" t="s">
        <v>1025</v>
      </c>
      <c r="D269" s="306" t="s">
        <v>183</v>
      </c>
      <c r="E269" s="306"/>
      <c r="F269" s="178">
        <v>418332.6</v>
      </c>
      <c r="G269" s="178">
        <v>0</v>
      </c>
      <c r="H269" s="178">
        <v>0</v>
      </c>
    </row>
    <row r="270" spans="1:8" ht="15.6">
      <c r="A270" s="306" t="s">
        <v>1268</v>
      </c>
      <c r="B270" s="317" t="s">
        <v>388</v>
      </c>
      <c r="C270" s="306" t="s">
        <v>1025</v>
      </c>
      <c r="D270" s="306" t="s">
        <v>183</v>
      </c>
      <c r="E270" s="306" t="s">
        <v>389</v>
      </c>
      <c r="F270" s="178">
        <v>418332.6</v>
      </c>
      <c r="G270" s="178">
        <v>0</v>
      </c>
      <c r="H270" s="178">
        <v>0</v>
      </c>
    </row>
    <row r="271" spans="1:8" ht="31.2">
      <c r="A271" s="306" t="s">
        <v>1269</v>
      </c>
      <c r="B271" s="317" t="s">
        <v>392</v>
      </c>
      <c r="C271" s="306" t="s">
        <v>1025</v>
      </c>
      <c r="D271" s="306" t="s">
        <v>183</v>
      </c>
      <c r="E271" s="306" t="s">
        <v>393</v>
      </c>
      <c r="F271" s="178">
        <v>418332.6</v>
      </c>
      <c r="G271" s="178">
        <v>0</v>
      </c>
      <c r="H271" s="178">
        <v>0</v>
      </c>
    </row>
    <row r="272" spans="1:8" ht="31.2">
      <c r="A272" s="306" t="s">
        <v>960</v>
      </c>
      <c r="B272" s="315" t="s">
        <v>392</v>
      </c>
      <c r="C272" s="314" t="s">
        <v>1025</v>
      </c>
      <c r="D272" s="314" t="s">
        <v>183</v>
      </c>
      <c r="E272" s="314" t="s">
        <v>393</v>
      </c>
      <c r="F272" s="316">
        <v>418332.6</v>
      </c>
      <c r="G272" s="316">
        <v>0</v>
      </c>
      <c r="H272" s="316">
        <v>0</v>
      </c>
    </row>
    <row r="273" spans="1:8" ht="31.2">
      <c r="A273" s="306" t="s">
        <v>1270</v>
      </c>
      <c r="B273" s="317" t="s">
        <v>673</v>
      </c>
      <c r="C273" s="306" t="s">
        <v>674</v>
      </c>
      <c r="D273" s="306"/>
      <c r="E273" s="306"/>
      <c r="F273" s="178">
        <v>6019493</v>
      </c>
      <c r="G273" s="178">
        <v>5340453</v>
      </c>
      <c r="H273" s="178">
        <v>5340453</v>
      </c>
    </row>
    <row r="274" spans="1:8" ht="31.2">
      <c r="A274" s="306" t="s">
        <v>1271</v>
      </c>
      <c r="B274" s="317" t="s">
        <v>675</v>
      </c>
      <c r="C274" s="306" t="s">
        <v>676</v>
      </c>
      <c r="D274" s="306"/>
      <c r="E274" s="306"/>
      <c r="F274" s="178">
        <v>5155493</v>
      </c>
      <c r="G274" s="178">
        <v>4840453</v>
      </c>
      <c r="H274" s="178">
        <v>4840453</v>
      </c>
    </row>
    <row r="275" spans="1:8" ht="109.2">
      <c r="A275" s="306" t="s">
        <v>1272</v>
      </c>
      <c r="B275" s="317" t="s">
        <v>677</v>
      </c>
      <c r="C275" s="306" t="s">
        <v>678</v>
      </c>
      <c r="D275" s="306"/>
      <c r="E275" s="306"/>
      <c r="F275" s="178">
        <v>4783253</v>
      </c>
      <c r="G275" s="178">
        <v>4532753</v>
      </c>
      <c r="H275" s="178">
        <v>4532753</v>
      </c>
    </row>
    <row r="276" spans="1:8" ht="46.8">
      <c r="A276" s="306" t="s">
        <v>1273</v>
      </c>
      <c r="B276" s="317" t="s">
        <v>529</v>
      </c>
      <c r="C276" s="306" t="s">
        <v>678</v>
      </c>
      <c r="D276" s="306" t="s">
        <v>530</v>
      </c>
      <c r="E276" s="306"/>
      <c r="F276" s="178">
        <v>4783253</v>
      </c>
      <c r="G276" s="178">
        <v>4532753</v>
      </c>
      <c r="H276" s="178">
        <v>4532753</v>
      </c>
    </row>
    <row r="277" spans="1:8" ht="15.6">
      <c r="A277" s="306" t="s">
        <v>1274</v>
      </c>
      <c r="B277" s="317" t="s">
        <v>531</v>
      </c>
      <c r="C277" s="306" t="s">
        <v>678</v>
      </c>
      <c r="D277" s="306" t="s">
        <v>532</v>
      </c>
      <c r="E277" s="306"/>
      <c r="F277" s="178">
        <v>4783253</v>
      </c>
      <c r="G277" s="178">
        <v>4532753</v>
      </c>
      <c r="H277" s="178">
        <v>4532753</v>
      </c>
    </row>
    <row r="278" spans="1:8" ht="15.6">
      <c r="A278" s="306" t="s">
        <v>1275</v>
      </c>
      <c r="B278" s="317" t="s">
        <v>376</v>
      </c>
      <c r="C278" s="306" t="s">
        <v>678</v>
      </c>
      <c r="D278" s="306" t="s">
        <v>532</v>
      </c>
      <c r="E278" s="306" t="s">
        <v>377</v>
      </c>
      <c r="F278" s="178">
        <v>4783253</v>
      </c>
      <c r="G278" s="178">
        <v>4532753</v>
      </c>
      <c r="H278" s="178">
        <v>4532753</v>
      </c>
    </row>
    <row r="279" spans="1:8" ht="15.6">
      <c r="A279" s="306" t="s">
        <v>1276</v>
      </c>
      <c r="B279" s="317" t="s">
        <v>384</v>
      </c>
      <c r="C279" s="306" t="s">
        <v>678</v>
      </c>
      <c r="D279" s="306" t="s">
        <v>532</v>
      </c>
      <c r="E279" s="306" t="s">
        <v>385</v>
      </c>
      <c r="F279" s="178">
        <v>4783253</v>
      </c>
      <c r="G279" s="178">
        <v>4532753</v>
      </c>
      <c r="H279" s="178">
        <v>4532753</v>
      </c>
    </row>
    <row r="280" spans="1:8" ht="15.6">
      <c r="A280" s="306" t="s">
        <v>1277</v>
      </c>
      <c r="B280" s="315" t="s">
        <v>384</v>
      </c>
      <c r="C280" s="314" t="s">
        <v>678</v>
      </c>
      <c r="D280" s="314" t="s">
        <v>532</v>
      </c>
      <c r="E280" s="314" t="s">
        <v>385</v>
      </c>
      <c r="F280" s="316">
        <v>4783253</v>
      </c>
      <c r="G280" s="316">
        <v>4532753</v>
      </c>
      <c r="H280" s="316">
        <v>4532753</v>
      </c>
    </row>
    <row r="281" spans="1:8" ht="109.2">
      <c r="A281" s="306" t="s">
        <v>1278</v>
      </c>
      <c r="B281" s="317" t="s">
        <v>679</v>
      </c>
      <c r="C281" s="306" t="s">
        <v>680</v>
      </c>
      <c r="D281" s="306"/>
      <c r="E281" s="306"/>
      <c r="F281" s="178">
        <v>307700</v>
      </c>
      <c r="G281" s="178">
        <v>307700</v>
      </c>
      <c r="H281" s="178">
        <v>307700</v>
      </c>
    </row>
    <row r="282" spans="1:8" ht="46.8">
      <c r="A282" s="306" t="s">
        <v>1279</v>
      </c>
      <c r="B282" s="317" t="s">
        <v>529</v>
      </c>
      <c r="C282" s="306" t="s">
        <v>680</v>
      </c>
      <c r="D282" s="306" t="s">
        <v>530</v>
      </c>
      <c r="E282" s="306"/>
      <c r="F282" s="178">
        <v>307700</v>
      </c>
      <c r="G282" s="178">
        <v>307700</v>
      </c>
      <c r="H282" s="178">
        <v>307700</v>
      </c>
    </row>
    <row r="283" spans="1:8" ht="15.6">
      <c r="A283" s="306" t="s">
        <v>1280</v>
      </c>
      <c r="B283" s="317" t="s">
        <v>531</v>
      </c>
      <c r="C283" s="306" t="s">
        <v>680</v>
      </c>
      <c r="D283" s="306" t="s">
        <v>532</v>
      </c>
      <c r="E283" s="306"/>
      <c r="F283" s="178">
        <v>307700</v>
      </c>
      <c r="G283" s="178">
        <v>307700</v>
      </c>
      <c r="H283" s="178">
        <v>307700</v>
      </c>
    </row>
    <row r="284" spans="1:8" ht="15.6">
      <c r="A284" s="306" t="s">
        <v>1281</v>
      </c>
      <c r="B284" s="317" t="s">
        <v>376</v>
      </c>
      <c r="C284" s="306" t="s">
        <v>680</v>
      </c>
      <c r="D284" s="306" t="s">
        <v>532</v>
      </c>
      <c r="E284" s="306" t="s">
        <v>377</v>
      </c>
      <c r="F284" s="178">
        <v>307700</v>
      </c>
      <c r="G284" s="178">
        <v>307700</v>
      </c>
      <c r="H284" s="178">
        <v>307700</v>
      </c>
    </row>
    <row r="285" spans="1:8" ht="15.6">
      <c r="A285" s="306" t="s">
        <v>1282</v>
      </c>
      <c r="B285" s="317" t="s">
        <v>384</v>
      </c>
      <c r="C285" s="306" t="s">
        <v>680</v>
      </c>
      <c r="D285" s="306" t="s">
        <v>532</v>
      </c>
      <c r="E285" s="306" t="s">
        <v>385</v>
      </c>
      <c r="F285" s="178">
        <v>307700</v>
      </c>
      <c r="G285" s="178">
        <v>307700</v>
      </c>
      <c r="H285" s="178">
        <v>307700</v>
      </c>
    </row>
    <row r="286" spans="1:8" ht="15.6">
      <c r="A286" s="306" t="s">
        <v>1283</v>
      </c>
      <c r="B286" s="315" t="s">
        <v>384</v>
      </c>
      <c r="C286" s="314" t="s">
        <v>680</v>
      </c>
      <c r="D286" s="314" t="s">
        <v>532</v>
      </c>
      <c r="E286" s="314" t="s">
        <v>385</v>
      </c>
      <c r="F286" s="316">
        <v>307700</v>
      </c>
      <c r="G286" s="316">
        <v>307700</v>
      </c>
      <c r="H286" s="316">
        <v>307700</v>
      </c>
    </row>
    <row r="287" spans="1:8" ht="109.2">
      <c r="A287" s="306" t="s">
        <v>1284</v>
      </c>
      <c r="B287" s="318" t="s">
        <v>681</v>
      </c>
      <c r="C287" s="306" t="s">
        <v>682</v>
      </c>
      <c r="D287" s="306"/>
      <c r="E287" s="306"/>
      <c r="F287" s="178">
        <v>64540</v>
      </c>
      <c r="G287" s="178">
        <v>0</v>
      </c>
      <c r="H287" s="178">
        <v>0</v>
      </c>
    </row>
    <row r="288" spans="1:8" ht="46.8">
      <c r="A288" s="306" t="s">
        <v>1285</v>
      </c>
      <c r="B288" s="317" t="s">
        <v>529</v>
      </c>
      <c r="C288" s="306" t="s">
        <v>682</v>
      </c>
      <c r="D288" s="306" t="s">
        <v>530</v>
      </c>
      <c r="E288" s="306"/>
      <c r="F288" s="178">
        <v>64540</v>
      </c>
      <c r="G288" s="178">
        <v>0</v>
      </c>
      <c r="H288" s="178">
        <v>0</v>
      </c>
    </row>
    <row r="289" spans="1:8" ht="15.6">
      <c r="A289" s="306" t="s">
        <v>1286</v>
      </c>
      <c r="B289" s="317" t="s">
        <v>531</v>
      </c>
      <c r="C289" s="306" t="s">
        <v>682</v>
      </c>
      <c r="D289" s="306" t="s">
        <v>532</v>
      </c>
      <c r="E289" s="306"/>
      <c r="F289" s="178">
        <v>64540</v>
      </c>
      <c r="G289" s="178">
        <v>0</v>
      </c>
      <c r="H289" s="178">
        <v>0</v>
      </c>
    </row>
    <row r="290" spans="1:8" ht="15.6">
      <c r="A290" s="306" t="s">
        <v>1287</v>
      </c>
      <c r="B290" s="317" t="s">
        <v>376</v>
      </c>
      <c r="C290" s="306" t="s">
        <v>682</v>
      </c>
      <c r="D290" s="306" t="s">
        <v>532</v>
      </c>
      <c r="E290" s="306" t="s">
        <v>377</v>
      </c>
      <c r="F290" s="178">
        <v>64540</v>
      </c>
      <c r="G290" s="178">
        <v>0</v>
      </c>
      <c r="H290" s="178">
        <v>0</v>
      </c>
    </row>
    <row r="291" spans="1:8" ht="15.6">
      <c r="A291" s="306" t="s">
        <v>1288</v>
      </c>
      <c r="B291" s="317" t="s">
        <v>384</v>
      </c>
      <c r="C291" s="306" t="s">
        <v>682</v>
      </c>
      <c r="D291" s="306" t="s">
        <v>532</v>
      </c>
      <c r="E291" s="306" t="s">
        <v>385</v>
      </c>
      <c r="F291" s="178">
        <v>64540</v>
      </c>
      <c r="G291" s="178">
        <v>0</v>
      </c>
      <c r="H291" s="178">
        <v>0</v>
      </c>
    </row>
    <row r="292" spans="1:8" ht="15.6">
      <c r="A292" s="306" t="s">
        <v>1289</v>
      </c>
      <c r="B292" s="315" t="s">
        <v>384</v>
      </c>
      <c r="C292" s="314" t="s">
        <v>682</v>
      </c>
      <c r="D292" s="314" t="s">
        <v>532</v>
      </c>
      <c r="E292" s="314" t="s">
        <v>385</v>
      </c>
      <c r="F292" s="316">
        <v>64540</v>
      </c>
      <c r="G292" s="316">
        <v>0</v>
      </c>
      <c r="H292" s="316">
        <v>0</v>
      </c>
    </row>
    <row r="293" spans="1:8" ht="31.2">
      <c r="A293" s="306" t="s">
        <v>1290</v>
      </c>
      <c r="B293" s="317" t="s">
        <v>703</v>
      </c>
      <c r="C293" s="306" t="s">
        <v>704</v>
      </c>
      <c r="D293" s="306"/>
      <c r="E293" s="306"/>
      <c r="F293" s="178">
        <v>864000</v>
      </c>
      <c r="G293" s="178">
        <v>500000</v>
      </c>
      <c r="H293" s="178">
        <v>500000</v>
      </c>
    </row>
    <row r="294" spans="1:8" ht="109.2">
      <c r="A294" s="306" t="s">
        <v>1291</v>
      </c>
      <c r="B294" s="317" t="s">
        <v>705</v>
      </c>
      <c r="C294" s="306" t="s">
        <v>706</v>
      </c>
      <c r="D294" s="306"/>
      <c r="E294" s="306"/>
      <c r="F294" s="178">
        <v>864000</v>
      </c>
      <c r="G294" s="178">
        <v>500000</v>
      </c>
      <c r="H294" s="178">
        <v>500000</v>
      </c>
    </row>
    <row r="295" spans="1:8" ht="31.2">
      <c r="A295" s="306" t="s">
        <v>1292</v>
      </c>
      <c r="B295" s="317" t="s">
        <v>533</v>
      </c>
      <c r="C295" s="306" t="s">
        <v>706</v>
      </c>
      <c r="D295" s="306" t="s">
        <v>534</v>
      </c>
      <c r="E295" s="306"/>
      <c r="F295" s="178">
        <v>864000</v>
      </c>
      <c r="G295" s="178">
        <v>500000</v>
      </c>
      <c r="H295" s="178">
        <v>500000</v>
      </c>
    </row>
    <row r="296" spans="1:8" ht="31.2">
      <c r="A296" s="306" t="s">
        <v>1293</v>
      </c>
      <c r="B296" s="317" t="s">
        <v>535</v>
      </c>
      <c r="C296" s="306" t="s">
        <v>706</v>
      </c>
      <c r="D296" s="306" t="s">
        <v>536</v>
      </c>
      <c r="E296" s="306"/>
      <c r="F296" s="178">
        <v>864000</v>
      </c>
      <c r="G296" s="178">
        <v>500000</v>
      </c>
      <c r="H296" s="178">
        <v>500000</v>
      </c>
    </row>
    <row r="297" spans="1:8" ht="15.6">
      <c r="A297" s="306" t="s">
        <v>1294</v>
      </c>
      <c r="B297" s="317" t="s">
        <v>398</v>
      </c>
      <c r="C297" s="306" t="s">
        <v>706</v>
      </c>
      <c r="D297" s="306" t="s">
        <v>536</v>
      </c>
      <c r="E297" s="306" t="s">
        <v>399</v>
      </c>
      <c r="F297" s="178">
        <v>864000</v>
      </c>
      <c r="G297" s="178">
        <v>500000</v>
      </c>
      <c r="H297" s="178">
        <v>500000</v>
      </c>
    </row>
    <row r="298" spans="1:8" ht="15.6">
      <c r="A298" s="306" t="s">
        <v>1295</v>
      </c>
      <c r="B298" s="317" t="s">
        <v>402</v>
      </c>
      <c r="C298" s="306" t="s">
        <v>706</v>
      </c>
      <c r="D298" s="306" t="s">
        <v>536</v>
      </c>
      <c r="E298" s="306" t="s">
        <v>403</v>
      </c>
      <c r="F298" s="178">
        <v>864000</v>
      </c>
      <c r="G298" s="178">
        <v>500000</v>
      </c>
      <c r="H298" s="178">
        <v>500000</v>
      </c>
    </row>
    <row r="299" spans="1:8" ht="15.6">
      <c r="A299" s="306" t="s">
        <v>1296</v>
      </c>
      <c r="B299" s="315" t="s">
        <v>402</v>
      </c>
      <c r="C299" s="314" t="s">
        <v>706</v>
      </c>
      <c r="D299" s="314" t="s">
        <v>536</v>
      </c>
      <c r="E299" s="314" t="s">
        <v>403</v>
      </c>
      <c r="F299" s="316">
        <v>864000</v>
      </c>
      <c r="G299" s="316">
        <v>500000</v>
      </c>
      <c r="H299" s="316">
        <v>500000</v>
      </c>
    </row>
    <row r="300" spans="1:8" ht="46.8">
      <c r="A300" s="306" t="s">
        <v>1297</v>
      </c>
      <c r="B300" s="317" t="s">
        <v>667</v>
      </c>
      <c r="C300" s="306" t="s">
        <v>668</v>
      </c>
      <c r="D300" s="306"/>
      <c r="E300" s="306"/>
      <c r="F300" s="178">
        <v>11068252.050000001</v>
      </c>
      <c r="G300" s="178">
        <v>6624316.21</v>
      </c>
      <c r="H300" s="178">
        <v>6574242.21</v>
      </c>
    </row>
    <row r="301" spans="1:8" ht="31.2">
      <c r="A301" s="306" t="s">
        <v>1298</v>
      </c>
      <c r="B301" s="317" t="s">
        <v>707</v>
      </c>
      <c r="C301" s="306" t="s">
        <v>708</v>
      </c>
      <c r="D301" s="306"/>
      <c r="E301" s="306"/>
      <c r="F301" s="178">
        <v>724500</v>
      </c>
      <c r="G301" s="178">
        <v>0</v>
      </c>
      <c r="H301" s="178">
        <v>0</v>
      </c>
    </row>
    <row r="302" spans="1:8" ht="93.6">
      <c r="A302" s="306" t="s">
        <v>1299</v>
      </c>
      <c r="B302" s="317" t="s">
        <v>709</v>
      </c>
      <c r="C302" s="306" t="s">
        <v>710</v>
      </c>
      <c r="D302" s="306"/>
      <c r="E302" s="306"/>
      <c r="F302" s="178">
        <v>724500</v>
      </c>
      <c r="G302" s="178">
        <v>0</v>
      </c>
      <c r="H302" s="178">
        <v>0</v>
      </c>
    </row>
    <row r="303" spans="1:8" ht="93.6">
      <c r="A303" s="306" t="s">
        <v>1300</v>
      </c>
      <c r="B303" s="317" t="s">
        <v>437</v>
      </c>
      <c r="C303" s="306" t="s">
        <v>710</v>
      </c>
      <c r="D303" s="306" t="s">
        <v>200</v>
      </c>
      <c r="E303" s="306"/>
      <c r="F303" s="178">
        <v>200500</v>
      </c>
      <c r="G303" s="178">
        <v>0</v>
      </c>
      <c r="H303" s="178">
        <v>0</v>
      </c>
    </row>
    <row r="304" spans="1:8" ht="31.2">
      <c r="A304" s="306" t="s">
        <v>1301</v>
      </c>
      <c r="B304" s="317" t="s">
        <v>565</v>
      </c>
      <c r="C304" s="306" t="s">
        <v>710</v>
      </c>
      <c r="D304" s="306" t="s">
        <v>183</v>
      </c>
      <c r="E304" s="306"/>
      <c r="F304" s="178">
        <v>200500</v>
      </c>
      <c r="G304" s="178">
        <v>0</v>
      </c>
      <c r="H304" s="178">
        <v>0</v>
      </c>
    </row>
    <row r="305" spans="1:8" ht="15.6">
      <c r="A305" s="306" t="s">
        <v>1302</v>
      </c>
      <c r="B305" s="317" t="s">
        <v>408</v>
      </c>
      <c r="C305" s="306" t="s">
        <v>710</v>
      </c>
      <c r="D305" s="306" t="s">
        <v>183</v>
      </c>
      <c r="E305" s="306" t="s">
        <v>409</v>
      </c>
      <c r="F305" s="178">
        <v>200500</v>
      </c>
      <c r="G305" s="178">
        <v>0</v>
      </c>
      <c r="H305" s="178">
        <v>0</v>
      </c>
    </row>
    <row r="306" spans="1:8" ht="15.6">
      <c r="A306" s="306" t="s">
        <v>1303</v>
      </c>
      <c r="B306" s="317" t="s">
        <v>410</v>
      </c>
      <c r="C306" s="306" t="s">
        <v>710</v>
      </c>
      <c r="D306" s="306" t="s">
        <v>183</v>
      </c>
      <c r="E306" s="306" t="s">
        <v>411</v>
      </c>
      <c r="F306" s="178">
        <v>200500</v>
      </c>
      <c r="G306" s="178">
        <v>0</v>
      </c>
      <c r="H306" s="178">
        <v>0</v>
      </c>
    </row>
    <row r="307" spans="1:8" ht="15.6">
      <c r="A307" s="306" t="s">
        <v>1304</v>
      </c>
      <c r="B307" s="315" t="s">
        <v>410</v>
      </c>
      <c r="C307" s="314" t="s">
        <v>710</v>
      </c>
      <c r="D307" s="314" t="s">
        <v>183</v>
      </c>
      <c r="E307" s="314" t="s">
        <v>411</v>
      </c>
      <c r="F307" s="316">
        <v>200500</v>
      </c>
      <c r="G307" s="316">
        <v>0</v>
      </c>
      <c r="H307" s="316">
        <v>0</v>
      </c>
    </row>
    <row r="308" spans="1:8" ht="46.8">
      <c r="A308" s="306" t="s">
        <v>1305</v>
      </c>
      <c r="B308" s="317" t="s">
        <v>439</v>
      </c>
      <c r="C308" s="306" t="s">
        <v>710</v>
      </c>
      <c r="D308" s="306" t="s">
        <v>440</v>
      </c>
      <c r="E308" s="306"/>
      <c r="F308" s="178">
        <v>524000</v>
      </c>
      <c r="G308" s="178">
        <v>0</v>
      </c>
      <c r="H308" s="178">
        <v>0</v>
      </c>
    </row>
    <row r="309" spans="1:8" ht="46.8">
      <c r="A309" s="306" t="s">
        <v>1306</v>
      </c>
      <c r="B309" s="317" t="s">
        <v>441</v>
      </c>
      <c r="C309" s="306" t="s">
        <v>710</v>
      </c>
      <c r="D309" s="306" t="s">
        <v>201</v>
      </c>
      <c r="E309" s="306"/>
      <c r="F309" s="178">
        <v>524000</v>
      </c>
      <c r="G309" s="178">
        <v>0</v>
      </c>
      <c r="H309" s="178">
        <v>0</v>
      </c>
    </row>
    <row r="310" spans="1:8" ht="15.6">
      <c r="A310" s="306" t="s">
        <v>1307</v>
      </c>
      <c r="B310" s="317" t="s">
        <v>408</v>
      </c>
      <c r="C310" s="306" t="s">
        <v>710</v>
      </c>
      <c r="D310" s="306" t="s">
        <v>201</v>
      </c>
      <c r="E310" s="306" t="s">
        <v>409</v>
      </c>
      <c r="F310" s="178">
        <v>524000</v>
      </c>
      <c r="G310" s="178">
        <v>0</v>
      </c>
      <c r="H310" s="178">
        <v>0</v>
      </c>
    </row>
    <row r="311" spans="1:8" ht="15.6">
      <c r="A311" s="306" t="s">
        <v>534</v>
      </c>
      <c r="B311" s="317" t="s">
        <v>410</v>
      </c>
      <c r="C311" s="306" t="s">
        <v>710</v>
      </c>
      <c r="D311" s="306" t="s">
        <v>201</v>
      </c>
      <c r="E311" s="306" t="s">
        <v>411</v>
      </c>
      <c r="F311" s="178">
        <v>524000</v>
      </c>
      <c r="G311" s="178">
        <v>0</v>
      </c>
      <c r="H311" s="178">
        <v>0</v>
      </c>
    </row>
    <row r="312" spans="1:8" ht="15.6">
      <c r="A312" s="306" t="s">
        <v>1308</v>
      </c>
      <c r="B312" s="315" t="s">
        <v>410</v>
      </c>
      <c r="C312" s="314" t="s">
        <v>710</v>
      </c>
      <c r="D312" s="314" t="s">
        <v>201</v>
      </c>
      <c r="E312" s="314" t="s">
        <v>411</v>
      </c>
      <c r="F312" s="316">
        <v>524000</v>
      </c>
      <c r="G312" s="316">
        <v>0</v>
      </c>
      <c r="H312" s="316">
        <v>0</v>
      </c>
    </row>
    <row r="313" spans="1:8" ht="46.8">
      <c r="A313" s="306" t="s">
        <v>1309</v>
      </c>
      <c r="B313" s="317" t="s">
        <v>669</v>
      </c>
      <c r="C313" s="306" t="s">
        <v>670</v>
      </c>
      <c r="D313" s="306"/>
      <c r="E313" s="306"/>
      <c r="F313" s="178">
        <v>6217680.04</v>
      </c>
      <c r="G313" s="178">
        <v>4050000</v>
      </c>
      <c r="H313" s="178">
        <v>3999926</v>
      </c>
    </row>
    <row r="314" spans="1:8" ht="124.8">
      <c r="A314" s="306" t="s">
        <v>1310</v>
      </c>
      <c r="B314" s="318" t="s">
        <v>671</v>
      </c>
      <c r="C314" s="306" t="s">
        <v>672</v>
      </c>
      <c r="D314" s="306"/>
      <c r="E314" s="306"/>
      <c r="F314" s="178">
        <v>5674639.8399999999</v>
      </c>
      <c r="G314" s="178">
        <v>4050000</v>
      </c>
      <c r="H314" s="178">
        <v>3999926</v>
      </c>
    </row>
    <row r="315" spans="1:8" ht="46.8">
      <c r="A315" s="306" t="s">
        <v>1311</v>
      </c>
      <c r="B315" s="317" t="s">
        <v>529</v>
      </c>
      <c r="C315" s="306" t="s">
        <v>672</v>
      </c>
      <c r="D315" s="306" t="s">
        <v>530</v>
      </c>
      <c r="E315" s="306"/>
      <c r="F315" s="178">
        <v>5674639.8399999999</v>
      </c>
      <c r="G315" s="178">
        <v>4050000</v>
      </c>
      <c r="H315" s="178">
        <v>3999926</v>
      </c>
    </row>
    <row r="316" spans="1:8" ht="15.6">
      <c r="A316" s="306" t="s">
        <v>1312</v>
      </c>
      <c r="B316" s="317" t="s">
        <v>531</v>
      </c>
      <c r="C316" s="306" t="s">
        <v>672</v>
      </c>
      <c r="D316" s="306" t="s">
        <v>532</v>
      </c>
      <c r="E316" s="306"/>
      <c r="F316" s="178">
        <v>5674639.8399999999</v>
      </c>
      <c r="G316" s="178">
        <v>4050000</v>
      </c>
      <c r="H316" s="178">
        <v>3999926</v>
      </c>
    </row>
    <row r="317" spans="1:8" ht="15.6">
      <c r="A317" s="306" t="s">
        <v>1313</v>
      </c>
      <c r="B317" s="317" t="s">
        <v>376</v>
      </c>
      <c r="C317" s="306" t="s">
        <v>672</v>
      </c>
      <c r="D317" s="306" t="s">
        <v>532</v>
      </c>
      <c r="E317" s="306" t="s">
        <v>377</v>
      </c>
      <c r="F317" s="178">
        <v>5674639.8399999999</v>
      </c>
      <c r="G317" s="178">
        <v>4050000</v>
      </c>
      <c r="H317" s="178">
        <v>3999926</v>
      </c>
    </row>
    <row r="318" spans="1:8" ht="15.6">
      <c r="A318" s="306" t="s">
        <v>1314</v>
      </c>
      <c r="B318" s="317" t="s">
        <v>382</v>
      </c>
      <c r="C318" s="306" t="s">
        <v>672</v>
      </c>
      <c r="D318" s="306" t="s">
        <v>532</v>
      </c>
      <c r="E318" s="306" t="s">
        <v>383</v>
      </c>
      <c r="F318" s="178">
        <v>5674639.8399999999</v>
      </c>
      <c r="G318" s="178">
        <v>4050000</v>
      </c>
      <c r="H318" s="178">
        <v>3999926</v>
      </c>
    </row>
    <row r="319" spans="1:8" ht="15.6">
      <c r="A319" s="306" t="s">
        <v>1315</v>
      </c>
      <c r="B319" s="315" t="s">
        <v>382</v>
      </c>
      <c r="C319" s="314" t="s">
        <v>672</v>
      </c>
      <c r="D319" s="314" t="s">
        <v>532</v>
      </c>
      <c r="E319" s="314" t="s">
        <v>383</v>
      </c>
      <c r="F319" s="316">
        <v>5674639.8399999999</v>
      </c>
      <c r="G319" s="316">
        <v>4050000</v>
      </c>
      <c r="H319" s="316">
        <v>3999926</v>
      </c>
    </row>
    <row r="320" spans="1:8" ht="171.6">
      <c r="A320" s="306" t="s">
        <v>1316</v>
      </c>
      <c r="B320" s="318" t="s">
        <v>792</v>
      </c>
      <c r="C320" s="306" t="s">
        <v>1039</v>
      </c>
      <c r="D320" s="306"/>
      <c r="E320" s="306"/>
      <c r="F320" s="178">
        <v>39841.199999999997</v>
      </c>
      <c r="G320" s="178">
        <v>0</v>
      </c>
      <c r="H320" s="178">
        <v>0</v>
      </c>
    </row>
    <row r="321" spans="1:8" ht="46.8">
      <c r="A321" s="306" t="s">
        <v>702</v>
      </c>
      <c r="B321" s="317" t="s">
        <v>529</v>
      </c>
      <c r="C321" s="306" t="s">
        <v>1039</v>
      </c>
      <c r="D321" s="306" t="s">
        <v>530</v>
      </c>
      <c r="E321" s="306"/>
      <c r="F321" s="178">
        <v>39841.199999999997</v>
      </c>
      <c r="G321" s="178">
        <v>0</v>
      </c>
      <c r="H321" s="178">
        <v>0</v>
      </c>
    </row>
    <row r="322" spans="1:8" ht="15.6">
      <c r="A322" s="306" t="s">
        <v>1317</v>
      </c>
      <c r="B322" s="317" t="s">
        <v>531</v>
      </c>
      <c r="C322" s="306" t="s">
        <v>1039</v>
      </c>
      <c r="D322" s="306" t="s">
        <v>532</v>
      </c>
      <c r="E322" s="306"/>
      <c r="F322" s="178">
        <v>39841.199999999997</v>
      </c>
      <c r="G322" s="178">
        <v>0</v>
      </c>
      <c r="H322" s="178">
        <v>0</v>
      </c>
    </row>
    <row r="323" spans="1:8" ht="15.6">
      <c r="A323" s="306" t="s">
        <v>1318</v>
      </c>
      <c r="B323" s="317" t="s">
        <v>376</v>
      </c>
      <c r="C323" s="306" t="s">
        <v>1039</v>
      </c>
      <c r="D323" s="306" t="s">
        <v>532</v>
      </c>
      <c r="E323" s="306" t="s">
        <v>377</v>
      </c>
      <c r="F323" s="178">
        <v>39841.199999999997</v>
      </c>
      <c r="G323" s="178">
        <v>0</v>
      </c>
      <c r="H323" s="178">
        <v>0</v>
      </c>
    </row>
    <row r="324" spans="1:8" ht="15.6">
      <c r="A324" s="306" t="s">
        <v>260</v>
      </c>
      <c r="B324" s="317" t="s">
        <v>382</v>
      </c>
      <c r="C324" s="306" t="s">
        <v>1039</v>
      </c>
      <c r="D324" s="306" t="s">
        <v>532</v>
      </c>
      <c r="E324" s="306" t="s">
        <v>383</v>
      </c>
      <c r="F324" s="178">
        <v>39841.199999999997</v>
      </c>
      <c r="G324" s="178">
        <v>0</v>
      </c>
      <c r="H324" s="178">
        <v>0</v>
      </c>
    </row>
    <row r="325" spans="1:8" ht="15.6">
      <c r="A325" s="306" t="s">
        <v>1319</v>
      </c>
      <c r="B325" s="315" t="s">
        <v>382</v>
      </c>
      <c r="C325" s="314" t="s">
        <v>1039</v>
      </c>
      <c r="D325" s="314" t="s">
        <v>532</v>
      </c>
      <c r="E325" s="314" t="s">
        <v>383</v>
      </c>
      <c r="F325" s="316">
        <v>39841.199999999997</v>
      </c>
      <c r="G325" s="316">
        <v>0</v>
      </c>
      <c r="H325" s="316">
        <v>0</v>
      </c>
    </row>
    <row r="326" spans="1:8" ht="93.6">
      <c r="A326" s="306" t="s">
        <v>1320</v>
      </c>
      <c r="B326" s="317" t="s">
        <v>711</v>
      </c>
      <c r="C326" s="306" t="s">
        <v>712</v>
      </c>
      <c r="D326" s="306"/>
      <c r="E326" s="306"/>
      <c r="F326" s="178">
        <v>503199</v>
      </c>
      <c r="G326" s="178">
        <v>0</v>
      </c>
      <c r="H326" s="178">
        <v>0</v>
      </c>
    </row>
    <row r="327" spans="1:8" ht="46.8">
      <c r="A327" s="306" t="s">
        <v>1321</v>
      </c>
      <c r="B327" s="317" t="s">
        <v>529</v>
      </c>
      <c r="C327" s="306" t="s">
        <v>712</v>
      </c>
      <c r="D327" s="306" t="s">
        <v>530</v>
      </c>
      <c r="E327" s="306"/>
      <c r="F327" s="178">
        <v>503199</v>
      </c>
      <c r="G327" s="178">
        <v>0</v>
      </c>
      <c r="H327" s="178">
        <v>0</v>
      </c>
    </row>
    <row r="328" spans="1:8" ht="15.6">
      <c r="A328" s="306" t="s">
        <v>1322</v>
      </c>
      <c r="B328" s="317" t="s">
        <v>531</v>
      </c>
      <c r="C328" s="306" t="s">
        <v>712</v>
      </c>
      <c r="D328" s="306" t="s">
        <v>532</v>
      </c>
      <c r="E328" s="306"/>
      <c r="F328" s="178">
        <v>503199</v>
      </c>
      <c r="G328" s="178">
        <v>0</v>
      </c>
      <c r="H328" s="178">
        <v>0</v>
      </c>
    </row>
    <row r="329" spans="1:8" ht="15.6">
      <c r="A329" s="306" t="s">
        <v>1323</v>
      </c>
      <c r="B329" s="317" t="s">
        <v>408</v>
      </c>
      <c r="C329" s="306" t="s">
        <v>712</v>
      </c>
      <c r="D329" s="306" t="s">
        <v>532</v>
      </c>
      <c r="E329" s="306" t="s">
        <v>409</v>
      </c>
      <c r="F329" s="178">
        <v>503199</v>
      </c>
      <c r="G329" s="178">
        <v>0</v>
      </c>
      <c r="H329" s="178">
        <v>0</v>
      </c>
    </row>
    <row r="330" spans="1:8" ht="15.6">
      <c r="A330" s="306" t="s">
        <v>1324</v>
      </c>
      <c r="B330" s="317" t="s">
        <v>410</v>
      </c>
      <c r="C330" s="306" t="s">
        <v>712</v>
      </c>
      <c r="D330" s="306" t="s">
        <v>532</v>
      </c>
      <c r="E330" s="306" t="s">
        <v>411</v>
      </c>
      <c r="F330" s="178">
        <v>503199</v>
      </c>
      <c r="G330" s="178">
        <v>0</v>
      </c>
      <c r="H330" s="178">
        <v>0</v>
      </c>
    </row>
    <row r="331" spans="1:8" ht="15.6">
      <c r="A331" s="306" t="s">
        <v>536</v>
      </c>
      <c r="B331" s="315" t="s">
        <v>410</v>
      </c>
      <c r="C331" s="314" t="s">
        <v>712</v>
      </c>
      <c r="D331" s="314" t="s">
        <v>532</v>
      </c>
      <c r="E331" s="314" t="s">
        <v>411</v>
      </c>
      <c r="F331" s="316">
        <v>503199</v>
      </c>
      <c r="G331" s="316">
        <v>0</v>
      </c>
      <c r="H331" s="316">
        <v>0</v>
      </c>
    </row>
    <row r="332" spans="1:8" ht="31.2">
      <c r="A332" s="306" t="s">
        <v>1325</v>
      </c>
      <c r="B332" s="317" t="s">
        <v>519</v>
      </c>
      <c r="C332" s="306" t="s">
        <v>713</v>
      </c>
      <c r="D332" s="306"/>
      <c r="E332" s="306"/>
      <c r="F332" s="178">
        <v>4041072.01</v>
      </c>
      <c r="G332" s="178">
        <v>2489316.21</v>
      </c>
      <c r="H332" s="178">
        <v>2489316.21</v>
      </c>
    </row>
    <row r="333" spans="1:8" ht="93.6">
      <c r="A333" s="306" t="s">
        <v>1326</v>
      </c>
      <c r="B333" s="317" t="s">
        <v>714</v>
      </c>
      <c r="C333" s="306" t="s">
        <v>715</v>
      </c>
      <c r="D333" s="306"/>
      <c r="E333" s="306"/>
      <c r="F333" s="178">
        <v>3970243.21</v>
      </c>
      <c r="G333" s="178">
        <v>2489316.21</v>
      </c>
      <c r="H333" s="178">
        <v>2489316.21</v>
      </c>
    </row>
    <row r="334" spans="1:8" ht="93.6">
      <c r="A334" s="306" t="s">
        <v>1327</v>
      </c>
      <c r="B334" s="317" t="s">
        <v>437</v>
      </c>
      <c r="C334" s="306" t="s">
        <v>715</v>
      </c>
      <c r="D334" s="306" t="s">
        <v>200</v>
      </c>
      <c r="E334" s="306"/>
      <c r="F334" s="178">
        <v>3256089.7</v>
      </c>
      <c r="G334" s="178">
        <v>2489316.21</v>
      </c>
      <c r="H334" s="178">
        <v>2489316.21</v>
      </c>
    </row>
    <row r="335" spans="1:8" ht="31.2">
      <c r="A335" s="306" t="s">
        <v>1328</v>
      </c>
      <c r="B335" s="317" t="s">
        <v>565</v>
      </c>
      <c r="C335" s="306" t="s">
        <v>715</v>
      </c>
      <c r="D335" s="306" t="s">
        <v>183</v>
      </c>
      <c r="E335" s="306"/>
      <c r="F335" s="178">
        <v>3256089.7</v>
      </c>
      <c r="G335" s="178">
        <v>2489316.21</v>
      </c>
      <c r="H335" s="178">
        <v>2489316.21</v>
      </c>
    </row>
    <row r="336" spans="1:8" ht="15.6">
      <c r="A336" s="306" t="s">
        <v>1329</v>
      </c>
      <c r="B336" s="317" t="s">
        <v>408</v>
      </c>
      <c r="C336" s="306" t="s">
        <v>715</v>
      </c>
      <c r="D336" s="306" t="s">
        <v>183</v>
      </c>
      <c r="E336" s="306" t="s">
        <v>409</v>
      </c>
      <c r="F336" s="178">
        <v>3256089.7</v>
      </c>
      <c r="G336" s="178">
        <v>2489316.21</v>
      </c>
      <c r="H336" s="178">
        <v>2489316.21</v>
      </c>
    </row>
    <row r="337" spans="1:8" ht="15.6">
      <c r="A337" s="306" t="s">
        <v>1330</v>
      </c>
      <c r="B337" s="317" t="s">
        <v>410</v>
      </c>
      <c r="C337" s="306" t="s">
        <v>715</v>
      </c>
      <c r="D337" s="306" t="s">
        <v>183</v>
      </c>
      <c r="E337" s="306" t="s">
        <v>411</v>
      </c>
      <c r="F337" s="178">
        <v>3256089.7</v>
      </c>
      <c r="G337" s="178">
        <v>2489316.21</v>
      </c>
      <c r="H337" s="178">
        <v>2489316.21</v>
      </c>
    </row>
    <row r="338" spans="1:8" ht="15.6">
      <c r="A338" s="306" t="s">
        <v>1331</v>
      </c>
      <c r="B338" s="315" t="s">
        <v>410</v>
      </c>
      <c r="C338" s="314" t="s">
        <v>715</v>
      </c>
      <c r="D338" s="314" t="s">
        <v>183</v>
      </c>
      <c r="E338" s="314" t="s">
        <v>411</v>
      </c>
      <c r="F338" s="316">
        <v>3256089.7</v>
      </c>
      <c r="G338" s="316">
        <v>2489316.21</v>
      </c>
      <c r="H338" s="316">
        <v>2489316.21</v>
      </c>
    </row>
    <row r="339" spans="1:8" ht="46.8">
      <c r="A339" s="306" t="s">
        <v>1332</v>
      </c>
      <c r="B339" s="317" t="s">
        <v>439</v>
      </c>
      <c r="C339" s="306" t="s">
        <v>715</v>
      </c>
      <c r="D339" s="306" t="s">
        <v>440</v>
      </c>
      <c r="E339" s="306"/>
      <c r="F339" s="178">
        <v>714153.51</v>
      </c>
      <c r="G339" s="178">
        <v>0</v>
      </c>
      <c r="H339" s="178">
        <v>0</v>
      </c>
    </row>
    <row r="340" spans="1:8" ht="46.8">
      <c r="A340" s="306" t="s">
        <v>1333</v>
      </c>
      <c r="B340" s="317" t="s">
        <v>441</v>
      </c>
      <c r="C340" s="306" t="s">
        <v>715</v>
      </c>
      <c r="D340" s="306" t="s">
        <v>201</v>
      </c>
      <c r="E340" s="306"/>
      <c r="F340" s="178">
        <v>714153.51</v>
      </c>
      <c r="G340" s="178">
        <v>0</v>
      </c>
      <c r="H340" s="178">
        <v>0</v>
      </c>
    </row>
    <row r="341" spans="1:8" ht="15.6">
      <c r="A341" s="306" t="s">
        <v>1334</v>
      </c>
      <c r="B341" s="317" t="s">
        <v>408</v>
      </c>
      <c r="C341" s="306" t="s">
        <v>715</v>
      </c>
      <c r="D341" s="306" t="s">
        <v>201</v>
      </c>
      <c r="E341" s="306" t="s">
        <v>409</v>
      </c>
      <c r="F341" s="178">
        <v>714153.51</v>
      </c>
      <c r="G341" s="178">
        <v>0</v>
      </c>
      <c r="H341" s="178">
        <v>0</v>
      </c>
    </row>
    <row r="342" spans="1:8" ht="15.6">
      <c r="A342" s="306" t="s">
        <v>1335</v>
      </c>
      <c r="B342" s="317" t="s">
        <v>410</v>
      </c>
      <c r="C342" s="306" t="s">
        <v>715</v>
      </c>
      <c r="D342" s="306" t="s">
        <v>201</v>
      </c>
      <c r="E342" s="306" t="s">
        <v>411</v>
      </c>
      <c r="F342" s="178">
        <v>714153.51</v>
      </c>
      <c r="G342" s="178">
        <v>0</v>
      </c>
      <c r="H342" s="178">
        <v>0</v>
      </c>
    </row>
    <row r="343" spans="1:8" ht="15.6">
      <c r="A343" s="306" t="s">
        <v>1336</v>
      </c>
      <c r="B343" s="315" t="s">
        <v>410</v>
      </c>
      <c r="C343" s="314" t="s">
        <v>715</v>
      </c>
      <c r="D343" s="314" t="s">
        <v>201</v>
      </c>
      <c r="E343" s="314" t="s">
        <v>411</v>
      </c>
      <c r="F343" s="316">
        <v>714153.51</v>
      </c>
      <c r="G343" s="316">
        <v>0</v>
      </c>
      <c r="H343" s="316">
        <v>0</v>
      </c>
    </row>
    <row r="344" spans="1:8" ht="156">
      <c r="A344" s="306" t="s">
        <v>1337</v>
      </c>
      <c r="B344" s="318" t="s">
        <v>1043</v>
      </c>
      <c r="C344" s="306" t="s">
        <v>1044</v>
      </c>
      <c r="D344" s="306"/>
      <c r="E344" s="306"/>
      <c r="F344" s="178">
        <v>70828.800000000003</v>
      </c>
      <c r="G344" s="178">
        <v>0</v>
      </c>
      <c r="H344" s="178">
        <v>0</v>
      </c>
    </row>
    <row r="345" spans="1:8" ht="93.6">
      <c r="A345" s="306" t="s">
        <v>1338</v>
      </c>
      <c r="B345" s="317" t="s">
        <v>437</v>
      </c>
      <c r="C345" s="306" t="s">
        <v>1044</v>
      </c>
      <c r="D345" s="306" t="s">
        <v>200</v>
      </c>
      <c r="E345" s="306"/>
      <c r="F345" s="178">
        <v>70828.800000000003</v>
      </c>
      <c r="G345" s="178">
        <v>0</v>
      </c>
      <c r="H345" s="178">
        <v>0</v>
      </c>
    </row>
    <row r="346" spans="1:8" ht="31.2">
      <c r="A346" s="306" t="s">
        <v>1339</v>
      </c>
      <c r="B346" s="317" t="s">
        <v>565</v>
      </c>
      <c r="C346" s="306" t="s">
        <v>1044</v>
      </c>
      <c r="D346" s="306" t="s">
        <v>183</v>
      </c>
      <c r="E346" s="306"/>
      <c r="F346" s="178">
        <v>70828.800000000003</v>
      </c>
      <c r="G346" s="178">
        <v>0</v>
      </c>
      <c r="H346" s="178">
        <v>0</v>
      </c>
    </row>
    <row r="347" spans="1:8" ht="15.6">
      <c r="A347" s="306" t="s">
        <v>1340</v>
      </c>
      <c r="B347" s="317" t="s">
        <v>408</v>
      </c>
      <c r="C347" s="306" t="s">
        <v>1044</v>
      </c>
      <c r="D347" s="306" t="s">
        <v>183</v>
      </c>
      <c r="E347" s="306" t="s">
        <v>409</v>
      </c>
      <c r="F347" s="178">
        <v>70828.800000000003</v>
      </c>
      <c r="G347" s="178">
        <v>0</v>
      </c>
      <c r="H347" s="178">
        <v>0</v>
      </c>
    </row>
    <row r="348" spans="1:8" ht="15.6">
      <c r="A348" s="306" t="s">
        <v>1341</v>
      </c>
      <c r="B348" s="317" t="s">
        <v>410</v>
      </c>
      <c r="C348" s="306" t="s">
        <v>1044</v>
      </c>
      <c r="D348" s="306" t="s">
        <v>183</v>
      </c>
      <c r="E348" s="306" t="s">
        <v>411</v>
      </c>
      <c r="F348" s="178">
        <v>70828.800000000003</v>
      </c>
      <c r="G348" s="178">
        <v>0</v>
      </c>
      <c r="H348" s="178">
        <v>0</v>
      </c>
    </row>
    <row r="349" spans="1:8" ht="15.6">
      <c r="A349" s="306" t="s">
        <v>1342</v>
      </c>
      <c r="B349" s="315" t="s">
        <v>410</v>
      </c>
      <c r="C349" s="314" t="s">
        <v>1044</v>
      </c>
      <c r="D349" s="314" t="s">
        <v>183</v>
      </c>
      <c r="E349" s="314" t="s">
        <v>411</v>
      </c>
      <c r="F349" s="316">
        <v>70828.800000000003</v>
      </c>
      <c r="G349" s="316">
        <v>0</v>
      </c>
      <c r="H349" s="316">
        <v>0</v>
      </c>
    </row>
    <row r="350" spans="1:8" ht="31.2">
      <c r="A350" s="306" t="s">
        <v>1343</v>
      </c>
      <c r="B350" s="317" t="s">
        <v>716</v>
      </c>
      <c r="C350" s="306" t="s">
        <v>717</v>
      </c>
      <c r="D350" s="306"/>
      <c r="E350" s="306"/>
      <c r="F350" s="178">
        <v>30000</v>
      </c>
      <c r="G350" s="178">
        <v>30000</v>
      </c>
      <c r="H350" s="178">
        <v>30000</v>
      </c>
    </row>
    <row r="351" spans="1:8" ht="93.6">
      <c r="A351" s="306" t="s">
        <v>1344</v>
      </c>
      <c r="B351" s="317" t="s">
        <v>718</v>
      </c>
      <c r="C351" s="306" t="s">
        <v>719</v>
      </c>
      <c r="D351" s="306"/>
      <c r="E351" s="306"/>
      <c r="F351" s="178">
        <v>30000</v>
      </c>
      <c r="G351" s="178">
        <v>30000</v>
      </c>
      <c r="H351" s="178">
        <v>30000</v>
      </c>
    </row>
    <row r="352" spans="1:8" ht="46.8">
      <c r="A352" s="306" t="s">
        <v>1345</v>
      </c>
      <c r="B352" s="317" t="s">
        <v>439</v>
      </c>
      <c r="C352" s="306" t="s">
        <v>719</v>
      </c>
      <c r="D352" s="306" t="s">
        <v>440</v>
      </c>
      <c r="E352" s="306"/>
      <c r="F352" s="178">
        <v>30000</v>
      </c>
      <c r="G352" s="178">
        <v>30000</v>
      </c>
      <c r="H352" s="178">
        <v>30000</v>
      </c>
    </row>
    <row r="353" spans="1:8" ht="46.8">
      <c r="A353" s="306" t="s">
        <v>1346</v>
      </c>
      <c r="B353" s="317" t="s">
        <v>441</v>
      </c>
      <c r="C353" s="306" t="s">
        <v>719</v>
      </c>
      <c r="D353" s="306" t="s">
        <v>201</v>
      </c>
      <c r="E353" s="306"/>
      <c r="F353" s="178">
        <v>30000</v>
      </c>
      <c r="G353" s="178">
        <v>30000</v>
      </c>
      <c r="H353" s="178">
        <v>30000</v>
      </c>
    </row>
    <row r="354" spans="1:8" ht="15.6">
      <c r="A354" s="306" t="s">
        <v>1347</v>
      </c>
      <c r="B354" s="317" t="s">
        <v>408</v>
      </c>
      <c r="C354" s="306" t="s">
        <v>719</v>
      </c>
      <c r="D354" s="306" t="s">
        <v>201</v>
      </c>
      <c r="E354" s="306" t="s">
        <v>409</v>
      </c>
      <c r="F354" s="178">
        <v>30000</v>
      </c>
      <c r="G354" s="178">
        <v>30000</v>
      </c>
      <c r="H354" s="178">
        <v>30000</v>
      </c>
    </row>
    <row r="355" spans="1:8" ht="15.6">
      <c r="A355" s="306" t="s">
        <v>1348</v>
      </c>
      <c r="B355" s="317" t="s">
        <v>410</v>
      </c>
      <c r="C355" s="306" t="s">
        <v>719</v>
      </c>
      <c r="D355" s="306" t="s">
        <v>201</v>
      </c>
      <c r="E355" s="306" t="s">
        <v>411</v>
      </c>
      <c r="F355" s="178">
        <v>30000</v>
      </c>
      <c r="G355" s="178">
        <v>30000</v>
      </c>
      <c r="H355" s="178">
        <v>30000</v>
      </c>
    </row>
    <row r="356" spans="1:8" ht="15.6">
      <c r="A356" s="306" t="s">
        <v>1349</v>
      </c>
      <c r="B356" s="315" t="s">
        <v>410</v>
      </c>
      <c r="C356" s="314" t="s">
        <v>719</v>
      </c>
      <c r="D356" s="314" t="s">
        <v>201</v>
      </c>
      <c r="E356" s="314" t="s">
        <v>411</v>
      </c>
      <c r="F356" s="316">
        <v>30000</v>
      </c>
      <c r="G356" s="316">
        <v>30000</v>
      </c>
      <c r="H356" s="316">
        <v>30000</v>
      </c>
    </row>
    <row r="357" spans="1:8" ht="31.2">
      <c r="A357" s="306" t="s">
        <v>1350</v>
      </c>
      <c r="B357" s="317" t="s">
        <v>1045</v>
      </c>
      <c r="C357" s="306" t="s">
        <v>1046</v>
      </c>
      <c r="D357" s="306"/>
      <c r="E357" s="306"/>
      <c r="F357" s="178">
        <v>55000</v>
      </c>
      <c r="G357" s="178">
        <v>55000</v>
      </c>
      <c r="H357" s="178">
        <v>55000</v>
      </c>
    </row>
    <row r="358" spans="1:8" ht="93.6">
      <c r="A358" s="306" t="s">
        <v>1351</v>
      </c>
      <c r="B358" s="317" t="s">
        <v>1047</v>
      </c>
      <c r="C358" s="306" t="s">
        <v>1048</v>
      </c>
      <c r="D358" s="306"/>
      <c r="E358" s="306"/>
      <c r="F358" s="178">
        <v>55000</v>
      </c>
      <c r="G358" s="178">
        <v>55000</v>
      </c>
      <c r="H358" s="178">
        <v>55000</v>
      </c>
    </row>
    <row r="359" spans="1:8" ht="93.6">
      <c r="A359" s="306" t="s">
        <v>1352</v>
      </c>
      <c r="B359" s="317" t="s">
        <v>437</v>
      </c>
      <c r="C359" s="306" t="s">
        <v>1048</v>
      </c>
      <c r="D359" s="306" t="s">
        <v>200</v>
      </c>
      <c r="E359" s="306"/>
      <c r="F359" s="178">
        <v>25000</v>
      </c>
      <c r="G359" s="178">
        <v>25000</v>
      </c>
      <c r="H359" s="178">
        <v>25000</v>
      </c>
    </row>
    <row r="360" spans="1:8" ht="31.2">
      <c r="A360" s="306" t="s">
        <v>1353</v>
      </c>
      <c r="B360" s="317" t="s">
        <v>565</v>
      </c>
      <c r="C360" s="306" t="s">
        <v>1048</v>
      </c>
      <c r="D360" s="306" t="s">
        <v>183</v>
      </c>
      <c r="E360" s="306"/>
      <c r="F360" s="178">
        <v>25000</v>
      </c>
      <c r="G360" s="178">
        <v>25000</v>
      </c>
      <c r="H360" s="178">
        <v>25000</v>
      </c>
    </row>
    <row r="361" spans="1:8" ht="15.6">
      <c r="A361" s="306" t="s">
        <v>1354</v>
      </c>
      <c r="B361" s="317" t="s">
        <v>408</v>
      </c>
      <c r="C361" s="306" t="s">
        <v>1048</v>
      </c>
      <c r="D361" s="306" t="s">
        <v>183</v>
      </c>
      <c r="E361" s="306" t="s">
        <v>409</v>
      </c>
      <c r="F361" s="178">
        <v>25000</v>
      </c>
      <c r="G361" s="178">
        <v>25000</v>
      </c>
      <c r="H361" s="178">
        <v>25000</v>
      </c>
    </row>
    <row r="362" spans="1:8" ht="15.6">
      <c r="A362" s="306" t="s">
        <v>1355</v>
      </c>
      <c r="B362" s="317" t="s">
        <v>410</v>
      </c>
      <c r="C362" s="306" t="s">
        <v>1048</v>
      </c>
      <c r="D362" s="306" t="s">
        <v>183</v>
      </c>
      <c r="E362" s="306" t="s">
        <v>411</v>
      </c>
      <c r="F362" s="178">
        <v>25000</v>
      </c>
      <c r="G362" s="178">
        <v>25000</v>
      </c>
      <c r="H362" s="178">
        <v>25000</v>
      </c>
    </row>
    <row r="363" spans="1:8" ht="15.6">
      <c r="A363" s="306" t="s">
        <v>1356</v>
      </c>
      <c r="B363" s="315" t="s">
        <v>410</v>
      </c>
      <c r="C363" s="314" t="s">
        <v>1048</v>
      </c>
      <c r="D363" s="314" t="s">
        <v>183</v>
      </c>
      <c r="E363" s="314" t="s">
        <v>411</v>
      </c>
      <c r="F363" s="316">
        <v>25000</v>
      </c>
      <c r="G363" s="316">
        <v>25000</v>
      </c>
      <c r="H363" s="316">
        <v>25000</v>
      </c>
    </row>
    <row r="364" spans="1:8" ht="46.8">
      <c r="A364" s="306" t="s">
        <v>1357</v>
      </c>
      <c r="B364" s="317" t="s">
        <v>439</v>
      </c>
      <c r="C364" s="306" t="s">
        <v>1048</v>
      </c>
      <c r="D364" s="306" t="s">
        <v>440</v>
      </c>
      <c r="E364" s="306"/>
      <c r="F364" s="178">
        <v>30000</v>
      </c>
      <c r="G364" s="178">
        <v>30000</v>
      </c>
      <c r="H364" s="178">
        <v>30000</v>
      </c>
    </row>
    <row r="365" spans="1:8" ht="46.8">
      <c r="A365" s="306" t="s">
        <v>1358</v>
      </c>
      <c r="B365" s="317" t="s">
        <v>441</v>
      </c>
      <c r="C365" s="306" t="s">
        <v>1048</v>
      </c>
      <c r="D365" s="306" t="s">
        <v>201</v>
      </c>
      <c r="E365" s="306"/>
      <c r="F365" s="178">
        <v>30000</v>
      </c>
      <c r="G365" s="178">
        <v>30000</v>
      </c>
      <c r="H365" s="178">
        <v>30000</v>
      </c>
    </row>
    <row r="366" spans="1:8" ht="15.6">
      <c r="A366" s="306" t="s">
        <v>1359</v>
      </c>
      <c r="B366" s="317" t="s">
        <v>408</v>
      </c>
      <c r="C366" s="306" t="s">
        <v>1048</v>
      </c>
      <c r="D366" s="306" t="s">
        <v>201</v>
      </c>
      <c r="E366" s="306" t="s">
        <v>409</v>
      </c>
      <c r="F366" s="178">
        <v>30000</v>
      </c>
      <c r="G366" s="178">
        <v>30000</v>
      </c>
      <c r="H366" s="178">
        <v>30000</v>
      </c>
    </row>
    <row r="367" spans="1:8" ht="15.6">
      <c r="A367" s="306" t="s">
        <v>1360</v>
      </c>
      <c r="B367" s="317" t="s">
        <v>410</v>
      </c>
      <c r="C367" s="306" t="s">
        <v>1048</v>
      </c>
      <c r="D367" s="306" t="s">
        <v>201</v>
      </c>
      <c r="E367" s="306" t="s">
        <v>411</v>
      </c>
      <c r="F367" s="178">
        <v>30000</v>
      </c>
      <c r="G367" s="178">
        <v>30000</v>
      </c>
      <c r="H367" s="178">
        <v>30000</v>
      </c>
    </row>
    <row r="368" spans="1:8" ht="15.6">
      <c r="A368" s="306" t="s">
        <v>1361</v>
      </c>
      <c r="B368" s="315" t="s">
        <v>410</v>
      </c>
      <c r="C368" s="314" t="s">
        <v>1048</v>
      </c>
      <c r="D368" s="314" t="s">
        <v>201</v>
      </c>
      <c r="E368" s="314" t="s">
        <v>411</v>
      </c>
      <c r="F368" s="316">
        <v>30000</v>
      </c>
      <c r="G368" s="316">
        <v>30000</v>
      </c>
      <c r="H368" s="316">
        <v>30000</v>
      </c>
    </row>
    <row r="369" spans="1:8" ht="62.4">
      <c r="A369" s="306" t="s">
        <v>1362</v>
      </c>
      <c r="B369" s="317" t="s">
        <v>632</v>
      </c>
      <c r="C369" s="306" t="s">
        <v>633</v>
      </c>
      <c r="D369" s="306"/>
      <c r="E369" s="306"/>
      <c r="F369" s="178">
        <v>3942205.84</v>
      </c>
      <c r="G369" s="178">
        <v>2872616.96</v>
      </c>
      <c r="H369" s="178">
        <v>2872616.96</v>
      </c>
    </row>
    <row r="370" spans="1:8" ht="46.8">
      <c r="A370" s="306" t="s">
        <v>1363</v>
      </c>
      <c r="B370" s="317" t="s">
        <v>655</v>
      </c>
      <c r="C370" s="306" t="s">
        <v>656</v>
      </c>
      <c r="D370" s="306"/>
      <c r="E370" s="306"/>
      <c r="F370" s="178">
        <v>25000</v>
      </c>
      <c r="G370" s="178">
        <v>25000</v>
      </c>
      <c r="H370" s="178">
        <v>25000</v>
      </c>
    </row>
    <row r="371" spans="1:8" ht="124.8">
      <c r="A371" s="306" t="s">
        <v>1364</v>
      </c>
      <c r="B371" s="318" t="s">
        <v>657</v>
      </c>
      <c r="C371" s="306" t="s">
        <v>658</v>
      </c>
      <c r="D371" s="306"/>
      <c r="E371" s="306"/>
      <c r="F371" s="178">
        <v>25000</v>
      </c>
      <c r="G371" s="178">
        <v>25000</v>
      </c>
      <c r="H371" s="178">
        <v>25000</v>
      </c>
    </row>
    <row r="372" spans="1:8" ht="46.8">
      <c r="A372" s="306" t="s">
        <v>1365</v>
      </c>
      <c r="B372" s="317" t="s">
        <v>439</v>
      </c>
      <c r="C372" s="306" t="s">
        <v>658</v>
      </c>
      <c r="D372" s="306" t="s">
        <v>440</v>
      </c>
      <c r="E372" s="306"/>
      <c r="F372" s="178">
        <v>25000</v>
      </c>
      <c r="G372" s="178">
        <v>25000</v>
      </c>
      <c r="H372" s="178">
        <v>25000</v>
      </c>
    </row>
    <row r="373" spans="1:8" ht="46.8">
      <c r="A373" s="306" t="s">
        <v>1366</v>
      </c>
      <c r="B373" s="317" t="s">
        <v>441</v>
      </c>
      <c r="C373" s="306" t="s">
        <v>658</v>
      </c>
      <c r="D373" s="306" t="s">
        <v>201</v>
      </c>
      <c r="E373" s="306"/>
      <c r="F373" s="178">
        <v>25000</v>
      </c>
      <c r="G373" s="178">
        <v>25000</v>
      </c>
      <c r="H373" s="178">
        <v>25000</v>
      </c>
    </row>
    <row r="374" spans="1:8" ht="31.2">
      <c r="A374" s="306" t="s">
        <v>1367</v>
      </c>
      <c r="B374" s="317" t="s">
        <v>346</v>
      </c>
      <c r="C374" s="306" t="s">
        <v>658</v>
      </c>
      <c r="D374" s="306" t="s">
        <v>201</v>
      </c>
      <c r="E374" s="306" t="s">
        <v>347</v>
      </c>
      <c r="F374" s="178">
        <v>25000</v>
      </c>
      <c r="G374" s="178">
        <v>25000</v>
      </c>
      <c r="H374" s="178">
        <v>25000</v>
      </c>
    </row>
    <row r="375" spans="1:8" ht="46.8">
      <c r="A375" s="306" t="s">
        <v>1368</v>
      </c>
      <c r="B375" s="317" t="s">
        <v>350</v>
      </c>
      <c r="C375" s="306" t="s">
        <v>658</v>
      </c>
      <c r="D375" s="306" t="s">
        <v>201</v>
      </c>
      <c r="E375" s="306" t="s">
        <v>351</v>
      </c>
      <c r="F375" s="178">
        <v>25000</v>
      </c>
      <c r="G375" s="178">
        <v>25000</v>
      </c>
      <c r="H375" s="178">
        <v>25000</v>
      </c>
    </row>
    <row r="376" spans="1:8" ht="46.8">
      <c r="A376" s="306" t="s">
        <v>1369</v>
      </c>
      <c r="B376" s="315" t="s">
        <v>350</v>
      </c>
      <c r="C376" s="314" t="s">
        <v>658</v>
      </c>
      <c r="D376" s="314" t="s">
        <v>201</v>
      </c>
      <c r="E376" s="314" t="s">
        <v>351</v>
      </c>
      <c r="F376" s="316">
        <v>25000</v>
      </c>
      <c r="G376" s="316">
        <v>25000</v>
      </c>
      <c r="H376" s="316">
        <v>25000</v>
      </c>
    </row>
    <row r="377" spans="1:8" ht="124.8">
      <c r="A377" s="306" t="s">
        <v>1370</v>
      </c>
      <c r="B377" s="318" t="s">
        <v>651</v>
      </c>
      <c r="C377" s="306" t="s">
        <v>652</v>
      </c>
      <c r="D377" s="306"/>
      <c r="E377" s="306"/>
      <c r="F377" s="178">
        <v>3303166.27</v>
      </c>
      <c r="G377" s="178">
        <v>2391336</v>
      </c>
      <c r="H377" s="178">
        <v>2391336</v>
      </c>
    </row>
    <row r="378" spans="1:8" ht="249.6">
      <c r="A378" s="306" t="s">
        <v>1371</v>
      </c>
      <c r="B378" s="318" t="s">
        <v>788</v>
      </c>
      <c r="C378" s="306" t="s">
        <v>1036</v>
      </c>
      <c r="D378" s="306"/>
      <c r="E378" s="306"/>
      <c r="F378" s="178">
        <v>159364.79999999999</v>
      </c>
      <c r="G378" s="178">
        <v>0</v>
      </c>
      <c r="H378" s="178">
        <v>0</v>
      </c>
    </row>
    <row r="379" spans="1:8" ht="93.6">
      <c r="A379" s="306" t="s">
        <v>1372</v>
      </c>
      <c r="B379" s="317" t="s">
        <v>437</v>
      </c>
      <c r="C379" s="306" t="s">
        <v>1036</v>
      </c>
      <c r="D379" s="306" t="s">
        <v>200</v>
      </c>
      <c r="E379" s="306"/>
      <c r="F379" s="178">
        <v>159364.79999999999</v>
      </c>
      <c r="G379" s="178">
        <v>0</v>
      </c>
      <c r="H379" s="178">
        <v>0</v>
      </c>
    </row>
    <row r="380" spans="1:8" ht="31.2">
      <c r="A380" s="306" t="s">
        <v>1373</v>
      </c>
      <c r="B380" s="317" t="s">
        <v>565</v>
      </c>
      <c r="C380" s="306" t="s">
        <v>1036</v>
      </c>
      <c r="D380" s="306" t="s">
        <v>183</v>
      </c>
      <c r="E380" s="306"/>
      <c r="F380" s="178">
        <v>159364.79999999999</v>
      </c>
      <c r="G380" s="178">
        <v>0</v>
      </c>
      <c r="H380" s="178">
        <v>0</v>
      </c>
    </row>
    <row r="381" spans="1:8" ht="31.2">
      <c r="A381" s="306" t="s">
        <v>1374</v>
      </c>
      <c r="B381" s="317" t="s">
        <v>346</v>
      </c>
      <c r="C381" s="306" t="s">
        <v>1036</v>
      </c>
      <c r="D381" s="306" t="s">
        <v>183</v>
      </c>
      <c r="E381" s="306" t="s">
        <v>347</v>
      </c>
      <c r="F381" s="178">
        <v>159364.79999999999</v>
      </c>
      <c r="G381" s="178">
        <v>0</v>
      </c>
      <c r="H381" s="178">
        <v>0</v>
      </c>
    </row>
    <row r="382" spans="1:8" ht="46.8">
      <c r="A382" s="306" t="s">
        <v>1375</v>
      </c>
      <c r="B382" s="317" t="s">
        <v>348</v>
      </c>
      <c r="C382" s="306" t="s">
        <v>1036</v>
      </c>
      <c r="D382" s="306" t="s">
        <v>183</v>
      </c>
      <c r="E382" s="306" t="s">
        <v>349</v>
      </c>
      <c r="F382" s="178">
        <v>159364.79999999999</v>
      </c>
      <c r="G382" s="178">
        <v>0</v>
      </c>
      <c r="H382" s="178">
        <v>0</v>
      </c>
    </row>
    <row r="383" spans="1:8" ht="46.8">
      <c r="A383" s="306" t="s">
        <v>1376</v>
      </c>
      <c r="B383" s="315" t="s">
        <v>348</v>
      </c>
      <c r="C383" s="314" t="s">
        <v>1036</v>
      </c>
      <c r="D383" s="314" t="s">
        <v>183</v>
      </c>
      <c r="E383" s="314" t="s">
        <v>349</v>
      </c>
      <c r="F383" s="316">
        <v>159364.79999999999</v>
      </c>
      <c r="G383" s="316">
        <v>0</v>
      </c>
      <c r="H383" s="316">
        <v>0</v>
      </c>
    </row>
    <row r="384" spans="1:8" ht="218.4">
      <c r="A384" s="306" t="s">
        <v>1377</v>
      </c>
      <c r="B384" s="318" t="s">
        <v>653</v>
      </c>
      <c r="C384" s="306" t="s">
        <v>654</v>
      </c>
      <c r="D384" s="306"/>
      <c r="E384" s="306"/>
      <c r="F384" s="178">
        <v>3134801.47</v>
      </c>
      <c r="G384" s="178">
        <v>2382336</v>
      </c>
      <c r="H384" s="178">
        <v>2382336</v>
      </c>
    </row>
    <row r="385" spans="1:8" ht="93.6">
      <c r="A385" s="306" t="s">
        <v>1378</v>
      </c>
      <c r="B385" s="317" t="s">
        <v>437</v>
      </c>
      <c r="C385" s="306" t="s">
        <v>654</v>
      </c>
      <c r="D385" s="306" t="s">
        <v>200</v>
      </c>
      <c r="E385" s="306"/>
      <c r="F385" s="178">
        <v>3101801.47</v>
      </c>
      <c r="G385" s="178">
        <v>2382336</v>
      </c>
      <c r="H385" s="178">
        <v>2382336</v>
      </c>
    </row>
    <row r="386" spans="1:8" ht="31.2">
      <c r="A386" s="306" t="s">
        <v>1379</v>
      </c>
      <c r="B386" s="317" t="s">
        <v>565</v>
      </c>
      <c r="C386" s="306" t="s">
        <v>654</v>
      </c>
      <c r="D386" s="306" t="s">
        <v>183</v>
      </c>
      <c r="E386" s="306"/>
      <c r="F386" s="178">
        <v>3101801.47</v>
      </c>
      <c r="G386" s="178">
        <v>2382336</v>
      </c>
      <c r="H386" s="178">
        <v>2382336</v>
      </c>
    </row>
    <row r="387" spans="1:8" ht="31.2">
      <c r="A387" s="306" t="s">
        <v>1380</v>
      </c>
      <c r="B387" s="317" t="s">
        <v>346</v>
      </c>
      <c r="C387" s="306" t="s">
        <v>654</v>
      </c>
      <c r="D387" s="306" t="s">
        <v>183</v>
      </c>
      <c r="E387" s="306" t="s">
        <v>347</v>
      </c>
      <c r="F387" s="178">
        <v>3101801.47</v>
      </c>
      <c r="G387" s="178">
        <v>2382336</v>
      </c>
      <c r="H387" s="178">
        <v>2382336</v>
      </c>
    </row>
    <row r="388" spans="1:8" ht="46.8">
      <c r="A388" s="306" t="s">
        <v>1381</v>
      </c>
      <c r="B388" s="317" t="s">
        <v>348</v>
      </c>
      <c r="C388" s="306" t="s">
        <v>654</v>
      </c>
      <c r="D388" s="306" t="s">
        <v>183</v>
      </c>
      <c r="E388" s="306" t="s">
        <v>349</v>
      </c>
      <c r="F388" s="178">
        <v>3101801.47</v>
      </c>
      <c r="G388" s="178">
        <v>2382336</v>
      </c>
      <c r="H388" s="178">
        <v>2382336</v>
      </c>
    </row>
    <row r="389" spans="1:8" ht="46.8">
      <c r="A389" s="306" t="s">
        <v>1382</v>
      </c>
      <c r="B389" s="315" t="s">
        <v>348</v>
      </c>
      <c r="C389" s="314" t="s">
        <v>654</v>
      </c>
      <c r="D389" s="314" t="s">
        <v>183</v>
      </c>
      <c r="E389" s="314" t="s">
        <v>349</v>
      </c>
      <c r="F389" s="316">
        <v>3101801.47</v>
      </c>
      <c r="G389" s="316">
        <v>2382336</v>
      </c>
      <c r="H389" s="316">
        <v>2382336</v>
      </c>
    </row>
    <row r="390" spans="1:8" ht="46.8">
      <c r="A390" s="306" t="s">
        <v>1383</v>
      </c>
      <c r="B390" s="317" t="s">
        <v>439</v>
      </c>
      <c r="C390" s="306" t="s">
        <v>654</v>
      </c>
      <c r="D390" s="306" t="s">
        <v>440</v>
      </c>
      <c r="E390" s="306"/>
      <c r="F390" s="178">
        <v>33000</v>
      </c>
      <c r="G390" s="178">
        <v>0</v>
      </c>
      <c r="H390" s="178">
        <v>0</v>
      </c>
    </row>
    <row r="391" spans="1:8" ht="46.8">
      <c r="A391" s="306" t="s">
        <v>1384</v>
      </c>
      <c r="B391" s="317" t="s">
        <v>441</v>
      </c>
      <c r="C391" s="306" t="s">
        <v>654</v>
      </c>
      <c r="D391" s="306" t="s">
        <v>201</v>
      </c>
      <c r="E391" s="306"/>
      <c r="F391" s="178">
        <v>33000</v>
      </c>
      <c r="G391" s="178">
        <v>0</v>
      </c>
      <c r="H391" s="178">
        <v>0</v>
      </c>
    </row>
    <row r="392" spans="1:8" ht="31.2">
      <c r="A392" s="306" t="s">
        <v>1385</v>
      </c>
      <c r="B392" s="317" t="s">
        <v>346</v>
      </c>
      <c r="C392" s="306" t="s">
        <v>654</v>
      </c>
      <c r="D392" s="306" t="s">
        <v>201</v>
      </c>
      <c r="E392" s="306" t="s">
        <v>347</v>
      </c>
      <c r="F392" s="178">
        <v>33000</v>
      </c>
      <c r="G392" s="178">
        <v>0</v>
      </c>
      <c r="H392" s="178">
        <v>0</v>
      </c>
    </row>
    <row r="393" spans="1:8" ht="46.8">
      <c r="A393" s="306" t="s">
        <v>1386</v>
      </c>
      <c r="B393" s="317" t="s">
        <v>348</v>
      </c>
      <c r="C393" s="306" t="s">
        <v>654</v>
      </c>
      <c r="D393" s="306" t="s">
        <v>201</v>
      </c>
      <c r="E393" s="306" t="s">
        <v>349</v>
      </c>
      <c r="F393" s="178">
        <v>33000</v>
      </c>
      <c r="G393" s="178">
        <v>0</v>
      </c>
      <c r="H393" s="178">
        <v>0</v>
      </c>
    </row>
    <row r="394" spans="1:8" ht="46.8">
      <c r="A394" s="306" t="s">
        <v>1387</v>
      </c>
      <c r="B394" s="315" t="s">
        <v>348</v>
      </c>
      <c r="C394" s="314" t="s">
        <v>654</v>
      </c>
      <c r="D394" s="314" t="s">
        <v>201</v>
      </c>
      <c r="E394" s="314" t="s">
        <v>349</v>
      </c>
      <c r="F394" s="316">
        <v>33000</v>
      </c>
      <c r="G394" s="316">
        <v>0</v>
      </c>
      <c r="H394" s="316">
        <v>0</v>
      </c>
    </row>
    <row r="395" spans="1:8" ht="265.2">
      <c r="A395" s="306" t="s">
        <v>1388</v>
      </c>
      <c r="B395" s="318" t="s">
        <v>790</v>
      </c>
      <c r="C395" s="306" t="s">
        <v>791</v>
      </c>
      <c r="D395" s="306"/>
      <c r="E395" s="306"/>
      <c r="F395" s="178">
        <v>9000</v>
      </c>
      <c r="G395" s="178">
        <v>9000</v>
      </c>
      <c r="H395" s="178">
        <v>9000</v>
      </c>
    </row>
    <row r="396" spans="1:8" ht="46.8">
      <c r="A396" s="306" t="s">
        <v>1389</v>
      </c>
      <c r="B396" s="317" t="s">
        <v>439</v>
      </c>
      <c r="C396" s="306" t="s">
        <v>791</v>
      </c>
      <c r="D396" s="306" t="s">
        <v>440</v>
      </c>
      <c r="E396" s="306"/>
      <c r="F396" s="178">
        <v>9000</v>
      </c>
      <c r="G396" s="178">
        <v>9000</v>
      </c>
      <c r="H396" s="178">
        <v>9000</v>
      </c>
    </row>
    <row r="397" spans="1:8" ht="46.8">
      <c r="A397" s="306" t="s">
        <v>1390</v>
      </c>
      <c r="B397" s="317" t="s">
        <v>441</v>
      </c>
      <c r="C397" s="306" t="s">
        <v>791</v>
      </c>
      <c r="D397" s="306" t="s">
        <v>201</v>
      </c>
      <c r="E397" s="306"/>
      <c r="F397" s="178">
        <v>9000</v>
      </c>
      <c r="G397" s="178">
        <v>9000</v>
      </c>
      <c r="H397" s="178">
        <v>9000</v>
      </c>
    </row>
    <row r="398" spans="1:8" ht="31.2">
      <c r="A398" s="306" t="s">
        <v>1391</v>
      </c>
      <c r="B398" s="317" t="s">
        <v>346</v>
      </c>
      <c r="C398" s="306" t="s">
        <v>791</v>
      </c>
      <c r="D398" s="306" t="s">
        <v>201</v>
      </c>
      <c r="E398" s="306" t="s">
        <v>347</v>
      </c>
      <c r="F398" s="178">
        <v>9000</v>
      </c>
      <c r="G398" s="178">
        <v>9000</v>
      </c>
      <c r="H398" s="178">
        <v>9000</v>
      </c>
    </row>
    <row r="399" spans="1:8" ht="46.8">
      <c r="A399" s="306" t="s">
        <v>1392</v>
      </c>
      <c r="B399" s="317" t="s">
        <v>348</v>
      </c>
      <c r="C399" s="306" t="s">
        <v>791</v>
      </c>
      <c r="D399" s="306" t="s">
        <v>201</v>
      </c>
      <c r="E399" s="306" t="s">
        <v>349</v>
      </c>
      <c r="F399" s="178">
        <v>9000</v>
      </c>
      <c r="G399" s="178">
        <v>9000</v>
      </c>
      <c r="H399" s="178">
        <v>9000</v>
      </c>
    </row>
    <row r="400" spans="1:8" ht="46.8">
      <c r="A400" s="306" t="s">
        <v>1393</v>
      </c>
      <c r="B400" s="315" t="s">
        <v>348</v>
      </c>
      <c r="C400" s="314" t="s">
        <v>791</v>
      </c>
      <c r="D400" s="314" t="s">
        <v>201</v>
      </c>
      <c r="E400" s="314" t="s">
        <v>349</v>
      </c>
      <c r="F400" s="316">
        <v>9000</v>
      </c>
      <c r="G400" s="316">
        <v>9000</v>
      </c>
      <c r="H400" s="316">
        <v>9000</v>
      </c>
    </row>
    <row r="401" spans="1:8" ht="31.2">
      <c r="A401" s="306" t="s">
        <v>1394</v>
      </c>
      <c r="B401" s="317" t="s">
        <v>519</v>
      </c>
      <c r="C401" s="306" t="s">
        <v>634</v>
      </c>
      <c r="D401" s="306"/>
      <c r="E401" s="306"/>
      <c r="F401" s="178">
        <v>614039.56999999995</v>
      </c>
      <c r="G401" s="178">
        <v>456280.96</v>
      </c>
      <c r="H401" s="178">
        <v>456280.96</v>
      </c>
    </row>
    <row r="402" spans="1:8" ht="109.2">
      <c r="A402" s="306" t="s">
        <v>1395</v>
      </c>
      <c r="B402" s="318" t="s">
        <v>635</v>
      </c>
      <c r="C402" s="306" t="s">
        <v>636</v>
      </c>
      <c r="D402" s="306"/>
      <c r="E402" s="306"/>
      <c r="F402" s="178">
        <v>614039.56999999995</v>
      </c>
      <c r="G402" s="178">
        <v>456280.96</v>
      </c>
      <c r="H402" s="178">
        <v>456280.96</v>
      </c>
    </row>
    <row r="403" spans="1:8" ht="93.6">
      <c r="A403" s="306" t="s">
        <v>1396</v>
      </c>
      <c r="B403" s="317" t="s">
        <v>437</v>
      </c>
      <c r="C403" s="306" t="s">
        <v>636</v>
      </c>
      <c r="D403" s="306" t="s">
        <v>200</v>
      </c>
      <c r="E403" s="306"/>
      <c r="F403" s="178">
        <v>594077.81000000006</v>
      </c>
      <c r="G403" s="178">
        <v>456280.96</v>
      </c>
      <c r="H403" s="178">
        <v>456280.96</v>
      </c>
    </row>
    <row r="404" spans="1:8" ht="31.2">
      <c r="A404" s="306" t="s">
        <v>1397</v>
      </c>
      <c r="B404" s="317" t="s">
        <v>438</v>
      </c>
      <c r="C404" s="306" t="s">
        <v>636</v>
      </c>
      <c r="D404" s="306" t="s">
        <v>215</v>
      </c>
      <c r="E404" s="306"/>
      <c r="F404" s="178">
        <v>594077.81000000006</v>
      </c>
      <c r="G404" s="178">
        <v>456280.96</v>
      </c>
      <c r="H404" s="178">
        <v>456280.96</v>
      </c>
    </row>
    <row r="405" spans="1:8" ht="15.6">
      <c r="A405" s="306" t="s">
        <v>1398</v>
      </c>
      <c r="B405" s="317" t="s">
        <v>326</v>
      </c>
      <c r="C405" s="306" t="s">
        <v>636</v>
      </c>
      <c r="D405" s="306" t="s">
        <v>215</v>
      </c>
      <c r="E405" s="306" t="s">
        <v>327</v>
      </c>
      <c r="F405" s="178">
        <v>594077.81000000006</v>
      </c>
      <c r="G405" s="178">
        <v>456280.96</v>
      </c>
      <c r="H405" s="178">
        <v>456280.96</v>
      </c>
    </row>
    <row r="406" spans="1:8" ht="62.4">
      <c r="A406" s="306" t="s">
        <v>1399</v>
      </c>
      <c r="B406" s="317" t="s">
        <v>332</v>
      </c>
      <c r="C406" s="306" t="s">
        <v>636</v>
      </c>
      <c r="D406" s="306" t="s">
        <v>215</v>
      </c>
      <c r="E406" s="306" t="s">
        <v>333</v>
      </c>
      <c r="F406" s="178">
        <v>594077.81000000006</v>
      </c>
      <c r="G406" s="178">
        <v>456280.96</v>
      </c>
      <c r="H406" s="178">
        <v>456280.96</v>
      </c>
    </row>
    <row r="407" spans="1:8" ht="62.4">
      <c r="A407" s="306" t="s">
        <v>1400</v>
      </c>
      <c r="B407" s="315" t="s">
        <v>332</v>
      </c>
      <c r="C407" s="314" t="s">
        <v>636</v>
      </c>
      <c r="D407" s="314" t="s">
        <v>215</v>
      </c>
      <c r="E407" s="314" t="s">
        <v>333</v>
      </c>
      <c r="F407" s="316">
        <v>594077.81000000006</v>
      </c>
      <c r="G407" s="316">
        <v>456280.96</v>
      </c>
      <c r="H407" s="316">
        <v>456280.96</v>
      </c>
    </row>
    <row r="408" spans="1:8" ht="46.8">
      <c r="A408" s="306" t="s">
        <v>1401</v>
      </c>
      <c r="B408" s="317" t="s">
        <v>439</v>
      </c>
      <c r="C408" s="306" t="s">
        <v>636</v>
      </c>
      <c r="D408" s="306" t="s">
        <v>440</v>
      </c>
      <c r="E408" s="306"/>
      <c r="F408" s="178">
        <v>19961.759999999998</v>
      </c>
      <c r="G408" s="178">
        <v>0</v>
      </c>
      <c r="H408" s="178">
        <v>0</v>
      </c>
    </row>
    <row r="409" spans="1:8" ht="46.8">
      <c r="A409" s="306" t="s">
        <v>1402</v>
      </c>
      <c r="B409" s="317" t="s">
        <v>441</v>
      </c>
      <c r="C409" s="306" t="s">
        <v>636</v>
      </c>
      <c r="D409" s="306" t="s">
        <v>201</v>
      </c>
      <c r="E409" s="306"/>
      <c r="F409" s="178">
        <v>19961.759999999998</v>
      </c>
      <c r="G409" s="178">
        <v>0</v>
      </c>
      <c r="H409" s="178">
        <v>0</v>
      </c>
    </row>
    <row r="410" spans="1:8" ht="15.6">
      <c r="A410" s="306" t="s">
        <v>1403</v>
      </c>
      <c r="B410" s="317" t="s">
        <v>326</v>
      </c>
      <c r="C410" s="306" t="s">
        <v>636</v>
      </c>
      <c r="D410" s="306" t="s">
        <v>201</v>
      </c>
      <c r="E410" s="306" t="s">
        <v>327</v>
      </c>
      <c r="F410" s="178">
        <v>19961.759999999998</v>
      </c>
      <c r="G410" s="178">
        <v>0</v>
      </c>
      <c r="H410" s="178">
        <v>0</v>
      </c>
    </row>
    <row r="411" spans="1:8" ht="62.4">
      <c r="A411" s="306" t="s">
        <v>508</v>
      </c>
      <c r="B411" s="317" t="s">
        <v>332</v>
      </c>
      <c r="C411" s="306" t="s">
        <v>636</v>
      </c>
      <c r="D411" s="306" t="s">
        <v>201</v>
      </c>
      <c r="E411" s="306" t="s">
        <v>333</v>
      </c>
      <c r="F411" s="178">
        <v>19961.759999999998</v>
      </c>
      <c r="G411" s="178">
        <v>0</v>
      </c>
      <c r="H411" s="178">
        <v>0</v>
      </c>
    </row>
    <row r="412" spans="1:8" ht="62.4">
      <c r="A412" s="306" t="s">
        <v>1404</v>
      </c>
      <c r="B412" s="315" t="s">
        <v>332</v>
      </c>
      <c r="C412" s="314" t="s">
        <v>636</v>
      </c>
      <c r="D412" s="314" t="s">
        <v>201</v>
      </c>
      <c r="E412" s="314" t="s">
        <v>333</v>
      </c>
      <c r="F412" s="316">
        <v>19961.759999999998</v>
      </c>
      <c r="G412" s="316">
        <v>0</v>
      </c>
      <c r="H412" s="316">
        <v>0</v>
      </c>
    </row>
    <row r="413" spans="1:8" ht="31.2">
      <c r="A413" s="306" t="s">
        <v>1405</v>
      </c>
      <c r="B413" s="317" t="s">
        <v>431</v>
      </c>
      <c r="C413" s="306" t="s">
        <v>432</v>
      </c>
      <c r="D413" s="306"/>
      <c r="E413" s="306"/>
      <c r="F413" s="178">
        <v>103938558.73999999</v>
      </c>
      <c r="G413" s="178">
        <v>84881513.579999998</v>
      </c>
      <c r="H413" s="178">
        <v>84880513.579999998</v>
      </c>
    </row>
    <row r="414" spans="1:8" ht="78">
      <c r="A414" s="306" t="s">
        <v>1406</v>
      </c>
      <c r="B414" s="317" t="s">
        <v>465</v>
      </c>
      <c r="C414" s="306" t="s">
        <v>466</v>
      </c>
      <c r="D414" s="306"/>
      <c r="E414" s="306"/>
      <c r="F414" s="178">
        <v>92473176</v>
      </c>
      <c r="G414" s="178">
        <v>73978502</v>
      </c>
      <c r="H414" s="178">
        <v>73978502</v>
      </c>
    </row>
    <row r="415" spans="1:8" ht="140.4">
      <c r="A415" s="306" t="s">
        <v>1407</v>
      </c>
      <c r="B415" s="318" t="s">
        <v>467</v>
      </c>
      <c r="C415" s="306" t="s">
        <v>468</v>
      </c>
      <c r="D415" s="306"/>
      <c r="E415" s="306"/>
      <c r="F415" s="178">
        <v>11997374</v>
      </c>
      <c r="G415" s="178">
        <v>9597901</v>
      </c>
      <c r="H415" s="178">
        <v>9597901</v>
      </c>
    </row>
    <row r="416" spans="1:8" ht="15.6">
      <c r="A416" s="306" t="s">
        <v>1408</v>
      </c>
      <c r="B416" s="317" t="s">
        <v>449</v>
      </c>
      <c r="C416" s="306" t="s">
        <v>468</v>
      </c>
      <c r="D416" s="306" t="s">
        <v>450</v>
      </c>
      <c r="E416" s="306"/>
      <c r="F416" s="178">
        <v>11997374</v>
      </c>
      <c r="G416" s="178">
        <v>9597901</v>
      </c>
      <c r="H416" s="178">
        <v>9597901</v>
      </c>
    </row>
    <row r="417" spans="1:8" ht="15.6">
      <c r="A417" s="306" t="s">
        <v>1409</v>
      </c>
      <c r="B417" s="317" t="s">
        <v>469</v>
      </c>
      <c r="C417" s="306" t="s">
        <v>468</v>
      </c>
      <c r="D417" s="306" t="s">
        <v>470</v>
      </c>
      <c r="E417" s="306"/>
      <c r="F417" s="178">
        <v>11997374</v>
      </c>
      <c r="G417" s="178">
        <v>9597901</v>
      </c>
      <c r="H417" s="178">
        <v>9597901</v>
      </c>
    </row>
    <row r="418" spans="1:8" ht="46.8">
      <c r="A418" s="306" t="s">
        <v>1410</v>
      </c>
      <c r="B418" s="317" t="s">
        <v>415</v>
      </c>
      <c r="C418" s="306" t="s">
        <v>468</v>
      </c>
      <c r="D418" s="306" t="s">
        <v>470</v>
      </c>
      <c r="E418" s="306" t="s">
        <v>416</v>
      </c>
      <c r="F418" s="178">
        <v>11997374</v>
      </c>
      <c r="G418" s="178">
        <v>9597901</v>
      </c>
      <c r="H418" s="178">
        <v>9597901</v>
      </c>
    </row>
    <row r="419" spans="1:8" ht="46.8">
      <c r="A419" s="306" t="s">
        <v>1411</v>
      </c>
      <c r="B419" s="317" t="s">
        <v>417</v>
      </c>
      <c r="C419" s="306" t="s">
        <v>468</v>
      </c>
      <c r="D419" s="306" t="s">
        <v>470</v>
      </c>
      <c r="E419" s="306" t="s">
        <v>418</v>
      </c>
      <c r="F419" s="178">
        <v>11997374</v>
      </c>
      <c r="G419" s="178">
        <v>9597901</v>
      </c>
      <c r="H419" s="178">
        <v>9597901</v>
      </c>
    </row>
    <row r="420" spans="1:8" ht="46.8">
      <c r="A420" s="306" t="s">
        <v>1412</v>
      </c>
      <c r="B420" s="315" t="s">
        <v>417</v>
      </c>
      <c r="C420" s="314" t="s">
        <v>468</v>
      </c>
      <c r="D420" s="314" t="s">
        <v>470</v>
      </c>
      <c r="E420" s="314" t="s">
        <v>418</v>
      </c>
      <c r="F420" s="316">
        <v>11997374</v>
      </c>
      <c r="G420" s="316">
        <v>9597901</v>
      </c>
      <c r="H420" s="316">
        <v>9597901</v>
      </c>
    </row>
    <row r="421" spans="1:8" ht="124.8">
      <c r="A421" s="306" t="s">
        <v>251</v>
      </c>
      <c r="B421" s="318" t="s">
        <v>473</v>
      </c>
      <c r="C421" s="306" t="s">
        <v>474</v>
      </c>
      <c r="D421" s="306"/>
      <c r="E421" s="306"/>
      <c r="F421" s="178">
        <v>68621002</v>
      </c>
      <c r="G421" s="178">
        <v>54896801</v>
      </c>
      <c r="H421" s="178">
        <v>54896801</v>
      </c>
    </row>
    <row r="422" spans="1:8" ht="15.6">
      <c r="A422" s="306" t="s">
        <v>1413</v>
      </c>
      <c r="B422" s="317" t="s">
        <v>449</v>
      </c>
      <c r="C422" s="306" t="s">
        <v>474</v>
      </c>
      <c r="D422" s="306" t="s">
        <v>450</v>
      </c>
      <c r="E422" s="306"/>
      <c r="F422" s="178">
        <v>68621002</v>
      </c>
      <c r="G422" s="178">
        <v>54896801</v>
      </c>
      <c r="H422" s="178">
        <v>54896801</v>
      </c>
    </row>
    <row r="423" spans="1:8" ht="15.6">
      <c r="A423" s="306" t="s">
        <v>1414</v>
      </c>
      <c r="B423" s="317" t="s">
        <v>317</v>
      </c>
      <c r="C423" s="306" t="s">
        <v>474</v>
      </c>
      <c r="D423" s="306" t="s">
        <v>475</v>
      </c>
      <c r="E423" s="306"/>
      <c r="F423" s="178">
        <v>68621002</v>
      </c>
      <c r="G423" s="178">
        <v>54896801</v>
      </c>
      <c r="H423" s="178">
        <v>54896801</v>
      </c>
    </row>
    <row r="424" spans="1:8" ht="46.8">
      <c r="A424" s="306" t="s">
        <v>1415</v>
      </c>
      <c r="B424" s="317" t="s">
        <v>415</v>
      </c>
      <c r="C424" s="306" t="s">
        <v>474</v>
      </c>
      <c r="D424" s="306" t="s">
        <v>475</v>
      </c>
      <c r="E424" s="306" t="s">
        <v>416</v>
      </c>
      <c r="F424" s="178">
        <v>68621002</v>
      </c>
      <c r="G424" s="178">
        <v>54896801</v>
      </c>
      <c r="H424" s="178">
        <v>54896801</v>
      </c>
    </row>
    <row r="425" spans="1:8" ht="31.2">
      <c r="A425" s="306" t="s">
        <v>1416</v>
      </c>
      <c r="B425" s="317" t="s">
        <v>419</v>
      </c>
      <c r="C425" s="306" t="s">
        <v>474</v>
      </c>
      <c r="D425" s="306" t="s">
        <v>475</v>
      </c>
      <c r="E425" s="306" t="s">
        <v>420</v>
      </c>
      <c r="F425" s="178">
        <v>68621002</v>
      </c>
      <c r="G425" s="178">
        <v>54896801</v>
      </c>
      <c r="H425" s="178">
        <v>54896801</v>
      </c>
    </row>
    <row r="426" spans="1:8" ht="31.2">
      <c r="A426" s="306" t="s">
        <v>1417</v>
      </c>
      <c r="B426" s="315" t="s">
        <v>419</v>
      </c>
      <c r="C426" s="314" t="s">
        <v>474</v>
      </c>
      <c r="D426" s="314" t="s">
        <v>475</v>
      </c>
      <c r="E426" s="314" t="s">
        <v>420</v>
      </c>
      <c r="F426" s="316">
        <v>68621002</v>
      </c>
      <c r="G426" s="316">
        <v>54896801</v>
      </c>
      <c r="H426" s="316">
        <v>54896801</v>
      </c>
    </row>
    <row r="427" spans="1:8" ht="124.8">
      <c r="A427" s="306" t="s">
        <v>1418</v>
      </c>
      <c r="B427" s="318" t="s">
        <v>471</v>
      </c>
      <c r="C427" s="306" t="s">
        <v>472</v>
      </c>
      <c r="D427" s="306"/>
      <c r="E427" s="306"/>
      <c r="F427" s="178">
        <v>11854800</v>
      </c>
      <c r="G427" s="178">
        <v>9483800</v>
      </c>
      <c r="H427" s="178">
        <v>9483800</v>
      </c>
    </row>
    <row r="428" spans="1:8" ht="15.6">
      <c r="A428" s="306" t="s">
        <v>1419</v>
      </c>
      <c r="B428" s="317" t="s">
        <v>449</v>
      </c>
      <c r="C428" s="306" t="s">
        <v>472</v>
      </c>
      <c r="D428" s="306" t="s">
        <v>450</v>
      </c>
      <c r="E428" s="306"/>
      <c r="F428" s="178">
        <v>11854800</v>
      </c>
      <c r="G428" s="178">
        <v>9483800</v>
      </c>
      <c r="H428" s="178">
        <v>9483800</v>
      </c>
    </row>
    <row r="429" spans="1:8" ht="15.6">
      <c r="A429" s="306" t="s">
        <v>1420</v>
      </c>
      <c r="B429" s="317" t="s">
        <v>469</v>
      </c>
      <c r="C429" s="306" t="s">
        <v>472</v>
      </c>
      <c r="D429" s="306" t="s">
        <v>470</v>
      </c>
      <c r="E429" s="306"/>
      <c r="F429" s="178">
        <v>11854800</v>
      </c>
      <c r="G429" s="178">
        <v>9483800</v>
      </c>
      <c r="H429" s="178">
        <v>9483800</v>
      </c>
    </row>
    <row r="430" spans="1:8" ht="46.8">
      <c r="A430" s="306" t="s">
        <v>1421</v>
      </c>
      <c r="B430" s="317" t="s">
        <v>415</v>
      </c>
      <c r="C430" s="306" t="s">
        <v>472</v>
      </c>
      <c r="D430" s="306" t="s">
        <v>470</v>
      </c>
      <c r="E430" s="306" t="s">
        <v>416</v>
      </c>
      <c r="F430" s="178">
        <v>11854800</v>
      </c>
      <c r="G430" s="178">
        <v>9483800</v>
      </c>
      <c r="H430" s="178">
        <v>9483800</v>
      </c>
    </row>
    <row r="431" spans="1:8" ht="46.8">
      <c r="A431" s="306" t="s">
        <v>1422</v>
      </c>
      <c r="B431" s="317" t="s">
        <v>417</v>
      </c>
      <c r="C431" s="306" t="s">
        <v>472</v>
      </c>
      <c r="D431" s="306" t="s">
        <v>470</v>
      </c>
      <c r="E431" s="306" t="s">
        <v>418</v>
      </c>
      <c r="F431" s="178">
        <v>11854800</v>
      </c>
      <c r="G431" s="178">
        <v>9483800</v>
      </c>
      <c r="H431" s="178">
        <v>9483800</v>
      </c>
    </row>
    <row r="432" spans="1:8" ht="46.8">
      <c r="A432" s="306" t="s">
        <v>1423</v>
      </c>
      <c r="B432" s="315" t="s">
        <v>417</v>
      </c>
      <c r="C432" s="314" t="s">
        <v>472</v>
      </c>
      <c r="D432" s="314" t="s">
        <v>470</v>
      </c>
      <c r="E432" s="314" t="s">
        <v>418</v>
      </c>
      <c r="F432" s="316">
        <v>11854800</v>
      </c>
      <c r="G432" s="316">
        <v>9483800</v>
      </c>
      <c r="H432" s="316">
        <v>9483800</v>
      </c>
    </row>
    <row r="433" spans="1:8" ht="31.2">
      <c r="A433" s="306" t="s">
        <v>1424</v>
      </c>
      <c r="B433" s="317" t="s">
        <v>457</v>
      </c>
      <c r="C433" s="306" t="s">
        <v>458</v>
      </c>
      <c r="D433" s="306"/>
      <c r="E433" s="306"/>
      <c r="F433" s="178">
        <v>0</v>
      </c>
      <c r="G433" s="178">
        <v>1000</v>
      </c>
      <c r="H433" s="178">
        <v>0</v>
      </c>
    </row>
    <row r="434" spans="1:8" ht="78">
      <c r="A434" s="306" t="s">
        <v>1425</v>
      </c>
      <c r="B434" s="317" t="s">
        <v>459</v>
      </c>
      <c r="C434" s="306" t="s">
        <v>460</v>
      </c>
      <c r="D434" s="306"/>
      <c r="E434" s="306"/>
      <c r="F434" s="178">
        <v>0</v>
      </c>
      <c r="G434" s="178">
        <v>1000</v>
      </c>
      <c r="H434" s="178">
        <v>0</v>
      </c>
    </row>
    <row r="435" spans="1:8" ht="31.2">
      <c r="A435" s="306" t="s">
        <v>1426</v>
      </c>
      <c r="B435" s="317" t="s">
        <v>461</v>
      </c>
      <c r="C435" s="306" t="s">
        <v>460</v>
      </c>
      <c r="D435" s="306" t="s">
        <v>462</v>
      </c>
      <c r="E435" s="306"/>
      <c r="F435" s="178">
        <v>0</v>
      </c>
      <c r="G435" s="178">
        <v>1000</v>
      </c>
      <c r="H435" s="178">
        <v>0</v>
      </c>
    </row>
    <row r="436" spans="1:8" ht="15.6">
      <c r="A436" s="306" t="s">
        <v>1427</v>
      </c>
      <c r="B436" s="317" t="s">
        <v>463</v>
      </c>
      <c r="C436" s="306" t="s">
        <v>460</v>
      </c>
      <c r="D436" s="306" t="s">
        <v>464</v>
      </c>
      <c r="E436" s="306"/>
      <c r="F436" s="178">
        <v>0</v>
      </c>
      <c r="G436" s="178">
        <v>1000</v>
      </c>
      <c r="H436" s="178">
        <v>0</v>
      </c>
    </row>
    <row r="437" spans="1:8" ht="31.2">
      <c r="A437" s="306" t="s">
        <v>1428</v>
      </c>
      <c r="B437" s="317" t="s">
        <v>412</v>
      </c>
      <c r="C437" s="306" t="s">
        <v>460</v>
      </c>
      <c r="D437" s="306" t="s">
        <v>464</v>
      </c>
      <c r="E437" s="306" t="s">
        <v>413</v>
      </c>
      <c r="F437" s="178">
        <v>0</v>
      </c>
      <c r="G437" s="178">
        <v>1000</v>
      </c>
      <c r="H437" s="178">
        <v>0</v>
      </c>
    </row>
    <row r="438" spans="1:8" ht="31.2">
      <c r="A438" s="306" t="s">
        <v>1429</v>
      </c>
      <c r="B438" s="88" t="s">
        <v>1542</v>
      </c>
      <c r="C438" s="306" t="s">
        <v>460</v>
      </c>
      <c r="D438" s="306" t="s">
        <v>464</v>
      </c>
      <c r="E438" s="306" t="s">
        <v>414</v>
      </c>
      <c r="F438" s="178">
        <v>0</v>
      </c>
      <c r="G438" s="178">
        <v>1000</v>
      </c>
      <c r="H438" s="178">
        <v>0</v>
      </c>
    </row>
    <row r="439" spans="1:8" ht="31.2">
      <c r="A439" s="306" t="s">
        <v>1430</v>
      </c>
      <c r="B439" s="88" t="s">
        <v>1542</v>
      </c>
      <c r="C439" s="314" t="s">
        <v>460</v>
      </c>
      <c r="D439" s="314" t="s">
        <v>464</v>
      </c>
      <c r="E439" s="314" t="s">
        <v>414</v>
      </c>
      <c r="F439" s="316">
        <v>0</v>
      </c>
      <c r="G439" s="316">
        <v>1000</v>
      </c>
      <c r="H439" s="316">
        <v>0</v>
      </c>
    </row>
    <row r="440" spans="1:8" ht="46.8">
      <c r="A440" s="306" t="s">
        <v>1431</v>
      </c>
      <c r="B440" s="317" t="s">
        <v>433</v>
      </c>
      <c r="C440" s="306" t="s">
        <v>434</v>
      </c>
      <c r="D440" s="306"/>
      <c r="E440" s="306"/>
      <c r="F440" s="178">
        <v>11465382.74</v>
      </c>
      <c r="G440" s="178">
        <v>10902011.58</v>
      </c>
      <c r="H440" s="178">
        <v>10902011.58</v>
      </c>
    </row>
    <row r="441" spans="1:8" ht="93.6">
      <c r="A441" s="306" t="s">
        <v>255</v>
      </c>
      <c r="B441" s="317" t="s">
        <v>435</v>
      </c>
      <c r="C441" s="306" t="s">
        <v>436</v>
      </c>
      <c r="D441" s="306"/>
      <c r="E441" s="306"/>
      <c r="F441" s="178">
        <v>8319903.46</v>
      </c>
      <c r="G441" s="178">
        <v>7756532.2999999998</v>
      </c>
      <c r="H441" s="178">
        <v>7756532.2999999998</v>
      </c>
    </row>
    <row r="442" spans="1:8" ht="93.6">
      <c r="A442" s="306" t="s">
        <v>1432</v>
      </c>
      <c r="B442" s="317" t="s">
        <v>437</v>
      </c>
      <c r="C442" s="306" t="s">
        <v>436</v>
      </c>
      <c r="D442" s="306" t="s">
        <v>200</v>
      </c>
      <c r="E442" s="306"/>
      <c r="F442" s="178">
        <v>7706463.5499999998</v>
      </c>
      <c r="G442" s="178">
        <v>7703463.5499999998</v>
      </c>
      <c r="H442" s="178">
        <v>7703463.5499999998</v>
      </c>
    </row>
    <row r="443" spans="1:8" ht="31.2">
      <c r="A443" s="306" t="s">
        <v>1433</v>
      </c>
      <c r="B443" s="317" t="s">
        <v>438</v>
      </c>
      <c r="C443" s="306" t="s">
        <v>436</v>
      </c>
      <c r="D443" s="306" t="s">
        <v>215</v>
      </c>
      <c r="E443" s="306"/>
      <c r="F443" s="178">
        <v>7706463.5499999998</v>
      </c>
      <c r="G443" s="178">
        <v>7703463.5499999998</v>
      </c>
      <c r="H443" s="178">
        <v>7703463.5499999998</v>
      </c>
    </row>
    <row r="444" spans="1:8" ht="15.6">
      <c r="A444" s="306" t="s">
        <v>1434</v>
      </c>
      <c r="B444" s="317" t="s">
        <v>326</v>
      </c>
      <c r="C444" s="306" t="s">
        <v>436</v>
      </c>
      <c r="D444" s="306" t="s">
        <v>215</v>
      </c>
      <c r="E444" s="306" t="s">
        <v>327</v>
      </c>
      <c r="F444" s="178">
        <v>7706463.5499999998</v>
      </c>
      <c r="G444" s="178">
        <v>7703463.5499999998</v>
      </c>
      <c r="H444" s="178">
        <v>7703463.5499999998</v>
      </c>
    </row>
    <row r="445" spans="1:8" ht="46.8">
      <c r="A445" s="306" t="s">
        <v>1435</v>
      </c>
      <c r="B445" s="317" t="s">
        <v>336</v>
      </c>
      <c r="C445" s="306" t="s">
        <v>436</v>
      </c>
      <c r="D445" s="306" t="s">
        <v>215</v>
      </c>
      <c r="E445" s="306" t="s">
        <v>337</v>
      </c>
      <c r="F445" s="178">
        <v>7706463.5499999998</v>
      </c>
      <c r="G445" s="178">
        <v>7703463.5499999998</v>
      </c>
      <c r="H445" s="178">
        <v>7703463.5499999998</v>
      </c>
    </row>
    <row r="446" spans="1:8" ht="46.8">
      <c r="A446" s="306" t="s">
        <v>1436</v>
      </c>
      <c r="B446" s="315" t="s">
        <v>336</v>
      </c>
      <c r="C446" s="314" t="s">
        <v>436</v>
      </c>
      <c r="D446" s="314" t="s">
        <v>215</v>
      </c>
      <c r="E446" s="314" t="s">
        <v>337</v>
      </c>
      <c r="F446" s="316">
        <v>7706463.5499999998</v>
      </c>
      <c r="G446" s="316">
        <v>7703463.5499999998</v>
      </c>
      <c r="H446" s="316">
        <v>7703463.5499999998</v>
      </c>
    </row>
    <row r="447" spans="1:8" ht="46.8">
      <c r="A447" s="306" t="s">
        <v>1437</v>
      </c>
      <c r="B447" s="317" t="s">
        <v>439</v>
      </c>
      <c r="C447" s="306" t="s">
        <v>436</v>
      </c>
      <c r="D447" s="306" t="s">
        <v>440</v>
      </c>
      <c r="E447" s="306"/>
      <c r="F447" s="178">
        <v>613439.91</v>
      </c>
      <c r="G447" s="178">
        <v>53068.75</v>
      </c>
      <c r="H447" s="178">
        <v>53068.75</v>
      </c>
    </row>
    <row r="448" spans="1:8" ht="46.8">
      <c r="A448" s="306" t="s">
        <v>1438</v>
      </c>
      <c r="B448" s="317" t="s">
        <v>441</v>
      </c>
      <c r="C448" s="306" t="s">
        <v>436</v>
      </c>
      <c r="D448" s="306" t="s">
        <v>201</v>
      </c>
      <c r="E448" s="306"/>
      <c r="F448" s="178">
        <v>613439.91</v>
      </c>
      <c r="G448" s="178">
        <v>53068.75</v>
      </c>
      <c r="H448" s="178">
        <v>53068.75</v>
      </c>
    </row>
    <row r="449" spans="1:8" ht="15.6">
      <c r="A449" s="306" t="s">
        <v>1439</v>
      </c>
      <c r="B449" s="317" t="s">
        <v>326</v>
      </c>
      <c r="C449" s="306" t="s">
        <v>436</v>
      </c>
      <c r="D449" s="306" t="s">
        <v>201</v>
      </c>
      <c r="E449" s="306" t="s">
        <v>327</v>
      </c>
      <c r="F449" s="178">
        <v>613439.91</v>
      </c>
      <c r="G449" s="178">
        <v>53068.75</v>
      </c>
      <c r="H449" s="178">
        <v>53068.75</v>
      </c>
    </row>
    <row r="450" spans="1:8" ht="46.8">
      <c r="A450" s="306" t="s">
        <v>1440</v>
      </c>
      <c r="B450" s="317" t="s">
        <v>336</v>
      </c>
      <c r="C450" s="306" t="s">
        <v>436</v>
      </c>
      <c r="D450" s="306" t="s">
        <v>201</v>
      </c>
      <c r="E450" s="306" t="s">
        <v>337</v>
      </c>
      <c r="F450" s="178">
        <v>613439.91</v>
      </c>
      <c r="G450" s="178">
        <v>53068.75</v>
      </c>
      <c r="H450" s="178">
        <v>53068.75</v>
      </c>
    </row>
    <row r="451" spans="1:8" ht="46.8">
      <c r="A451" s="306" t="s">
        <v>1441</v>
      </c>
      <c r="B451" s="315" t="s">
        <v>336</v>
      </c>
      <c r="C451" s="314" t="s">
        <v>436</v>
      </c>
      <c r="D451" s="314" t="s">
        <v>201</v>
      </c>
      <c r="E451" s="314" t="s">
        <v>337</v>
      </c>
      <c r="F451" s="316">
        <v>613439.91</v>
      </c>
      <c r="G451" s="316">
        <v>53068.75</v>
      </c>
      <c r="H451" s="316">
        <v>53068.75</v>
      </c>
    </row>
    <row r="452" spans="1:8" ht="93.6">
      <c r="A452" s="306" t="s">
        <v>1442</v>
      </c>
      <c r="B452" s="317" t="s">
        <v>442</v>
      </c>
      <c r="C452" s="306" t="s">
        <v>443</v>
      </c>
      <c r="D452" s="306"/>
      <c r="E452" s="306"/>
      <c r="F452" s="178">
        <v>3145479.28</v>
      </c>
      <c r="G452" s="178">
        <v>3145479.28</v>
      </c>
      <c r="H452" s="178">
        <v>3145479.28</v>
      </c>
    </row>
    <row r="453" spans="1:8" ht="93.6">
      <c r="A453" s="306" t="s">
        <v>1443</v>
      </c>
      <c r="B453" s="317" t="s">
        <v>437</v>
      </c>
      <c r="C453" s="306" t="s">
        <v>443</v>
      </c>
      <c r="D453" s="306" t="s">
        <v>200</v>
      </c>
      <c r="E453" s="306"/>
      <c r="F453" s="178">
        <v>2924942.85</v>
      </c>
      <c r="G453" s="178">
        <v>2924552.85</v>
      </c>
      <c r="H453" s="178">
        <v>2924162.85</v>
      </c>
    </row>
    <row r="454" spans="1:8" ht="31.2">
      <c r="A454" s="306" t="s">
        <v>1444</v>
      </c>
      <c r="B454" s="317" t="s">
        <v>438</v>
      </c>
      <c r="C454" s="306" t="s">
        <v>443</v>
      </c>
      <c r="D454" s="306" t="s">
        <v>215</v>
      </c>
      <c r="E454" s="306"/>
      <c r="F454" s="178">
        <v>2924942.85</v>
      </c>
      <c r="G454" s="178">
        <v>2924552.85</v>
      </c>
      <c r="H454" s="178">
        <v>2924162.85</v>
      </c>
    </row>
    <row r="455" spans="1:8" ht="15.6">
      <c r="A455" s="306" t="s">
        <v>1445</v>
      </c>
      <c r="B455" s="317" t="s">
        <v>326</v>
      </c>
      <c r="C455" s="306" t="s">
        <v>443</v>
      </c>
      <c r="D455" s="306" t="s">
        <v>215</v>
      </c>
      <c r="E455" s="306" t="s">
        <v>327</v>
      </c>
      <c r="F455" s="178">
        <v>2924942.85</v>
      </c>
      <c r="G455" s="178">
        <v>2924552.85</v>
      </c>
      <c r="H455" s="178">
        <v>2924162.85</v>
      </c>
    </row>
    <row r="456" spans="1:8" ht="46.8">
      <c r="A456" s="306" t="s">
        <v>1446</v>
      </c>
      <c r="B456" s="317" t="s">
        <v>336</v>
      </c>
      <c r="C456" s="306" t="s">
        <v>443</v>
      </c>
      <c r="D456" s="306" t="s">
        <v>215</v>
      </c>
      <c r="E456" s="306" t="s">
        <v>337</v>
      </c>
      <c r="F456" s="178">
        <v>2924942.85</v>
      </c>
      <c r="G456" s="178">
        <v>2924552.85</v>
      </c>
      <c r="H456" s="178">
        <v>2924162.85</v>
      </c>
    </row>
    <row r="457" spans="1:8" ht="46.8">
      <c r="A457" s="306" t="s">
        <v>1447</v>
      </c>
      <c r="B457" s="315" t="s">
        <v>336</v>
      </c>
      <c r="C457" s="314" t="s">
        <v>443</v>
      </c>
      <c r="D457" s="314" t="s">
        <v>215</v>
      </c>
      <c r="E457" s="314" t="s">
        <v>337</v>
      </c>
      <c r="F457" s="316">
        <v>2924942.85</v>
      </c>
      <c r="G457" s="316">
        <v>2924552.85</v>
      </c>
      <c r="H457" s="316">
        <v>2924162.85</v>
      </c>
    </row>
    <row r="458" spans="1:8" ht="46.8">
      <c r="A458" s="306" t="s">
        <v>1448</v>
      </c>
      <c r="B458" s="317" t="s">
        <v>439</v>
      </c>
      <c r="C458" s="306" t="s">
        <v>443</v>
      </c>
      <c r="D458" s="306" t="s">
        <v>440</v>
      </c>
      <c r="E458" s="306"/>
      <c r="F458" s="178">
        <v>220536.43</v>
      </c>
      <c r="G458" s="178">
        <v>220926.43</v>
      </c>
      <c r="H458" s="178">
        <v>221316.43</v>
      </c>
    </row>
    <row r="459" spans="1:8" ht="46.8">
      <c r="A459" s="306" t="s">
        <v>1449</v>
      </c>
      <c r="B459" s="317" t="s">
        <v>441</v>
      </c>
      <c r="C459" s="306" t="s">
        <v>443</v>
      </c>
      <c r="D459" s="306" t="s">
        <v>201</v>
      </c>
      <c r="E459" s="306"/>
      <c r="F459" s="178">
        <v>220536.43</v>
      </c>
      <c r="G459" s="178">
        <v>220926.43</v>
      </c>
      <c r="H459" s="178">
        <v>221316.43</v>
      </c>
    </row>
    <row r="460" spans="1:8" ht="15.6">
      <c r="A460" s="306" t="s">
        <v>1450</v>
      </c>
      <c r="B460" s="317" t="s">
        <v>326</v>
      </c>
      <c r="C460" s="306" t="s">
        <v>443</v>
      </c>
      <c r="D460" s="306" t="s">
        <v>201</v>
      </c>
      <c r="E460" s="306" t="s">
        <v>327</v>
      </c>
      <c r="F460" s="178">
        <v>220536.43</v>
      </c>
      <c r="G460" s="178">
        <v>220926.43</v>
      </c>
      <c r="H460" s="178">
        <v>221316.43</v>
      </c>
    </row>
    <row r="461" spans="1:8" ht="46.8">
      <c r="A461" s="306" t="s">
        <v>1451</v>
      </c>
      <c r="B461" s="317" t="s">
        <v>336</v>
      </c>
      <c r="C461" s="306" t="s">
        <v>443</v>
      </c>
      <c r="D461" s="306" t="s">
        <v>201</v>
      </c>
      <c r="E461" s="306" t="s">
        <v>337</v>
      </c>
      <c r="F461" s="178">
        <v>220536.43</v>
      </c>
      <c r="G461" s="178">
        <v>220926.43</v>
      </c>
      <c r="H461" s="178">
        <v>221316.43</v>
      </c>
    </row>
    <row r="462" spans="1:8" ht="46.8">
      <c r="A462" s="306" t="s">
        <v>1452</v>
      </c>
      <c r="B462" s="315" t="s">
        <v>336</v>
      </c>
      <c r="C462" s="314" t="s">
        <v>443</v>
      </c>
      <c r="D462" s="314" t="s">
        <v>201</v>
      </c>
      <c r="E462" s="314" t="s">
        <v>337</v>
      </c>
      <c r="F462" s="316">
        <v>220536.43</v>
      </c>
      <c r="G462" s="316">
        <v>220926.43</v>
      </c>
      <c r="H462" s="316">
        <v>221316.43</v>
      </c>
    </row>
    <row r="463" spans="1:8" ht="62.4">
      <c r="A463" s="306" t="s">
        <v>1453</v>
      </c>
      <c r="B463" s="317" t="s">
        <v>553</v>
      </c>
      <c r="C463" s="306" t="s">
        <v>554</v>
      </c>
      <c r="D463" s="306"/>
      <c r="E463" s="306"/>
      <c r="F463" s="178">
        <v>45000673.93</v>
      </c>
      <c r="G463" s="178">
        <v>43848156.600000001</v>
      </c>
      <c r="H463" s="178">
        <v>43848156.600000001</v>
      </c>
    </row>
    <row r="464" spans="1:8" ht="31.2">
      <c r="A464" s="306" t="s">
        <v>1454</v>
      </c>
      <c r="B464" s="317" t="s">
        <v>555</v>
      </c>
      <c r="C464" s="306" t="s">
        <v>556</v>
      </c>
      <c r="D464" s="306"/>
      <c r="E464" s="306"/>
      <c r="F464" s="178">
        <v>39833600</v>
      </c>
      <c r="G464" s="178">
        <v>39618600</v>
      </c>
      <c r="H464" s="178">
        <v>39618600</v>
      </c>
    </row>
    <row r="465" spans="1:8" ht="124.8">
      <c r="A465" s="306" t="s">
        <v>1455</v>
      </c>
      <c r="B465" s="318" t="s">
        <v>557</v>
      </c>
      <c r="C465" s="306" t="s">
        <v>558</v>
      </c>
      <c r="D465" s="306"/>
      <c r="E465" s="306"/>
      <c r="F465" s="178">
        <v>200000</v>
      </c>
      <c r="G465" s="178">
        <v>0</v>
      </c>
      <c r="H465" s="178">
        <v>0</v>
      </c>
    </row>
    <row r="466" spans="1:8" ht="46.8">
      <c r="A466" s="306" t="s">
        <v>1456</v>
      </c>
      <c r="B466" s="317" t="s">
        <v>439</v>
      </c>
      <c r="C466" s="306" t="s">
        <v>558</v>
      </c>
      <c r="D466" s="306" t="s">
        <v>440</v>
      </c>
      <c r="E466" s="306"/>
      <c r="F466" s="178">
        <v>200000</v>
      </c>
      <c r="G466" s="178">
        <v>0</v>
      </c>
      <c r="H466" s="178">
        <v>0</v>
      </c>
    </row>
    <row r="467" spans="1:8" ht="46.8">
      <c r="A467" s="306" t="s">
        <v>1457</v>
      </c>
      <c r="B467" s="317" t="s">
        <v>441</v>
      </c>
      <c r="C467" s="306" t="s">
        <v>558</v>
      </c>
      <c r="D467" s="306" t="s">
        <v>201</v>
      </c>
      <c r="E467" s="306"/>
      <c r="F467" s="178">
        <v>200000</v>
      </c>
      <c r="G467" s="178">
        <v>0</v>
      </c>
      <c r="H467" s="178">
        <v>0</v>
      </c>
    </row>
    <row r="468" spans="1:8" ht="15.6">
      <c r="A468" s="306" t="s">
        <v>1458</v>
      </c>
      <c r="B468" s="317" t="s">
        <v>364</v>
      </c>
      <c r="C468" s="306" t="s">
        <v>558</v>
      </c>
      <c r="D468" s="306" t="s">
        <v>201</v>
      </c>
      <c r="E468" s="306" t="s">
        <v>365</v>
      </c>
      <c r="F468" s="178">
        <v>200000</v>
      </c>
      <c r="G468" s="178">
        <v>0</v>
      </c>
      <c r="H468" s="178">
        <v>0</v>
      </c>
    </row>
    <row r="469" spans="1:8" ht="15.6">
      <c r="A469" s="306" t="s">
        <v>1459</v>
      </c>
      <c r="B469" s="317" t="s">
        <v>368</v>
      </c>
      <c r="C469" s="306" t="s">
        <v>558</v>
      </c>
      <c r="D469" s="306" t="s">
        <v>201</v>
      </c>
      <c r="E469" s="306" t="s">
        <v>369</v>
      </c>
      <c r="F469" s="178">
        <v>200000</v>
      </c>
      <c r="G469" s="178">
        <v>0</v>
      </c>
      <c r="H469" s="178">
        <v>0</v>
      </c>
    </row>
    <row r="470" spans="1:8" ht="15.6">
      <c r="A470" s="306" t="s">
        <v>1460</v>
      </c>
      <c r="B470" s="315" t="s">
        <v>368</v>
      </c>
      <c r="C470" s="314" t="s">
        <v>558</v>
      </c>
      <c r="D470" s="314" t="s">
        <v>201</v>
      </c>
      <c r="E470" s="314" t="s">
        <v>369</v>
      </c>
      <c r="F470" s="316">
        <v>200000</v>
      </c>
      <c r="G470" s="316">
        <v>0</v>
      </c>
      <c r="H470" s="316">
        <v>0</v>
      </c>
    </row>
    <row r="471" spans="1:8" ht="218.4">
      <c r="A471" s="306" t="s">
        <v>1461</v>
      </c>
      <c r="B471" s="318" t="s">
        <v>559</v>
      </c>
      <c r="C471" s="306" t="s">
        <v>560</v>
      </c>
      <c r="D471" s="306"/>
      <c r="E471" s="306"/>
      <c r="F471" s="178">
        <v>39618600</v>
      </c>
      <c r="G471" s="178">
        <v>39618600</v>
      </c>
      <c r="H471" s="178">
        <v>39618600</v>
      </c>
    </row>
    <row r="472" spans="1:8" ht="15.6">
      <c r="A472" s="306" t="s">
        <v>1462</v>
      </c>
      <c r="B472" s="317" t="s">
        <v>491</v>
      </c>
      <c r="C472" s="306" t="s">
        <v>560</v>
      </c>
      <c r="D472" s="306" t="s">
        <v>492</v>
      </c>
      <c r="E472" s="306"/>
      <c r="F472" s="178">
        <v>39618600</v>
      </c>
      <c r="G472" s="178">
        <v>39618600</v>
      </c>
      <c r="H472" s="178">
        <v>39618600</v>
      </c>
    </row>
    <row r="473" spans="1:8" ht="78">
      <c r="A473" s="306" t="s">
        <v>1463</v>
      </c>
      <c r="B473" s="317" t="s">
        <v>517</v>
      </c>
      <c r="C473" s="306" t="s">
        <v>560</v>
      </c>
      <c r="D473" s="306" t="s">
        <v>518</v>
      </c>
      <c r="E473" s="306"/>
      <c r="F473" s="178">
        <v>39618600</v>
      </c>
      <c r="G473" s="178">
        <v>39618600</v>
      </c>
      <c r="H473" s="178">
        <v>39618600</v>
      </c>
    </row>
    <row r="474" spans="1:8" ht="15.6">
      <c r="A474" s="306" t="s">
        <v>1464</v>
      </c>
      <c r="B474" s="317" t="s">
        <v>364</v>
      </c>
      <c r="C474" s="306" t="s">
        <v>560</v>
      </c>
      <c r="D474" s="306" t="s">
        <v>518</v>
      </c>
      <c r="E474" s="306" t="s">
        <v>365</v>
      </c>
      <c r="F474" s="178">
        <v>39618600</v>
      </c>
      <c r="G474" s="178">
        <v>39618600</v>
      </c>
      <c r="H474" s="178">
        <v>39618600</v>
      </c>
    </row>
    <row r="475" spans="1:8" ht="15.6">
      <c r="A475" s="306" t="s">
        <v>1465</v>
      </c>
      <c r="B475" s="317" t="s">
        <v>368</v>
      </c>
      <c r="C475" s="306" t="s">
        <v>560</v>
      </c>
      <c r="D475" s="306" t="s">
        <v>518</v>
      </c>
      <c r="E475" s="306" t="s">
        <v>369</v>
      </c>
      <c r="F475" s="178">
        <v>39618600</v>
      </c>
      <c r="G475" s="178">
        <v>39618600</v>
      </c>
      <c r="H475" s="178">
        <v>39618600</v>
      </c>
    </row>
    <row r="476" spans="1:8" ht="15.6">
      <c r="A476" s="306" t="s">
        <v>1466</v>
      </c>
      <c r="B476" s="315" t="s">
        <v>368</v>
      </c>
      <c r="C476" s="314" t="s">
        <v>560</v>
      </c>
      <c r="D476" s="314" t="s">
        <v>518</v>
      </c>
      <c r="E476" s="314" t="s">
        <v>369</v>
      </c>
      <c r="F476" s="316">
        <v>39618600</v>
      </c>
      <c r="G476" s="316">
        <v>39618600</v>
      </c>
      <c r="H476" s="316">
        <v>39618600</v>
      </c>
    </row>
    <row r="477" spans="1:8" ht="327.60000000000002">
      <c r="A477" s="306" t="s">
        <v>1467</v>
      </c>
      <c r="B477" s="318" t="s">
        <v>881</v>
      </c>
      <c r="C477" s="306" t="s">
        <v>880</v>
      </c>
      <c r="D477" s="306"/>
      <c r="E477" s="306"/>
      <c r="F477" s="178">
        <v>15000</v>
      </c>
      <c r="G477" s="178">
        <v>0</v>
      </c>
      <c r="H477" s="178">
        <v>0</v>
      </c>
    </row>
    <row r="478" spans="1:8" ht="46.8">
      <c r="A478" s="306" t="s">
        <v>1468</v>
      </c>
      <c r="B478" s="317" t="s">
        <v>439</v>
      </c>
      <c r="C478" s="306" t="s">
        <v>880</v>
      </c>
      <c r="D478" s="306" t="s">
        <v>440</v>
      </c>
      <c r="E478" s="306"/>
      <c r="F478" s="178">
        <v>15000</v>
      </c>
      <c r="G478" s="178">
        <v>0</v>
      </c>
      <c r="H478" s="178">
        <v>0</v>
      </c>
    </row>
    <row r="479" spans="1:8" ht="46.8">
      <c r="A479" s="306" t="s">
        <v>1469</v>
      </c>
      <c r="B479" s="317" t="s">
        <v>441</v>
      </c>
      <c r="C479" s="306" t="s">
        <v>880</v>
      </c>
      <c r="D479" s="306" t="s">
        <v>201</v>
      </c>
      <c r="E479" s="306"/>
      <c r="F479" s="178">
        <v>15000</v>
      </c>
      <c r="G479" s="178">
        <v>0</v>
      </c>
      <c r="H479" s="178">
        <v>0</v>
      </c>
    </row>
    <row r="480" spans="1:8" ht="15.6">
      <c r="A480" s="306" t="s">
        <v>1470</v>
      </c>
      <c r="B480" s="317" t="s">
        <v>364</v>
      </c>
      <c r="C480" s="306" t="s">
        <v>880</v>
      </c>
      <c r="D480" s="306" t="s">
        <v>201</v>
      </c>
      <c r="E480" s="306" t="s">
        <v>365</v>
      </c>
      <c r="F480" s="178">
        <v>15000</v>
      </c>
      <c r="G480" s="178">
        <v>0</v>
      </c>
      <c r="H480" s="178">
        <v>0</v>
      </c>
    </row>
    <row r="481" spans="1:8" ht="31.2">
      <c r="A481" s="306" t="s">
        <v>1471</v>
      </c>
      <c r="B481" s="317" t="s">
        <v>370</v>
      </c>
      <c r="C481" s="306" t="s">
        <v>880</v>
      </c>
      <c r="D481" s="306" t="s">
        <v>201</v>
      </c>
      <c r="E481" s="306" t="s">
        <v>371</v>
      </c>
      <c r="F481" s="178">
        <v>15000</v>
      </c>
      <c r="G481" s="178">
        <v>0</v>
      </c>
      <c r="H481" s="178">
        <v>0</v>
      </c>
    </row>
    <row r="482" spans="1:8" ht="31.2">
      <c r="A482" s="306" t="s">
        <v>1472</v>
      </c>
      <c r="B482" s="315" t="s">
        <v>370</v>
      </c>
      <c r="C482" s="314" t="s">
        <v>880</v>
      </c>
      <c r="D482" s="314" t="s">
        <v>201</v>
      </c>
      <c r="E482" s="314" t="s">
        <v>371</v>
      </c>
      <c r="F482" s="316">
        <v>15000</v>
      </c>
      <c r="G482" s="316">
        <v>0</v>
      </c>
      <c r="H482" s="316">
        <v>0</v>
      </c>
    </row>
    <row r="483" spans="1:8" ht="31.2">
      <c r="A483" s="306" t="s">
        <v>1473</v>
      </c>
      <c r="B483" s="317" t="s">
        <v>561</v>
      </c>
      <c r="C483" s="306" t="s">
        <v>562</v>
      </c>
      <c r="D483" s="306"/>
      <c r="E483" s="306"/>
      <c r="F483" s="178">
        <v>5167073.93</v>
      </c>
      <c r="G483" s="178">
        <v>4229556.5999999996</v>
      </c>
      <c r="H483" s="178">
        <v>4229556.5999999996</v>
      </c>
    </row>
    <row r="484" spans="1:8" ht="124.8">
      <c r="A484" s="306" t="s">
        <v>1474</v>
      </c>
      <c r="B484" s="318" t="s">
        <v>563</v>
      </c>
      <c r="C484" s="306" t="s">
        <v>564</v>
      </c>
      <c r="D484" s="306"/>
      <c r="E484" s="306"/>
      <c r="F484" s="178">
        <v>1330102</v>
      </c>
      <c r="G484" s="178">
        <v>1330102</v>
      </c>
      <c r="H484" s="178">
        <v>1330102</v>
      </c>
    </row>
    <row r="485" spans="1:8" ht="93.6">
      <c r="A485" s="306" t="s">
        <v>1475</v>
      </c>
      <c r="B485" s="317" t="s">
        <v>437</v>
      </c>
      <c r="C485" s="306" t="s">
        <v>564</v>
      </c>
      <c r="D485" s="306" t="s">
        <v>200</v>
      </c>
      <c r="E485" s="306"/>
      <c r="F485" s="178">
        <v>1330102</v>
      </c>
      <c r="G485" s="178">
        <v>1330102</v>
      </c>
      <c r="H485" s="178">
        <v>1330102</v>
      </c>
    </row>
    <row r="486" spans="1:8" ht="31.2">
      <c r="A486" s="306" t="s">
        <v>1476</v>
      </c>
      <c r="B486" s="317" t="s">
        <v>565</v>
      </c>
      <c r="C486" s="306" t="s">
        <v>564</v>
      </c>
      <c r="D486" s="306" t="s">
        <v>183</v>
      </c>
      <c r="E486" s="306"/>
      <c r="F486" s="178">
        <v>1330102</v>
      </c>
      <c r="G486" s="178">
        <v>1330102</v>
      </c>
      <c r="H486" s="178">
        <v>1330102</v>
      </c>
    </row>
    <row r="487" spans="1:8" ht="15.6">
      <c r="A487" s="306" t="s">
        <v>1477</v>
      </c>
      <c r="B487" s="317" t="s">
        <v>364</v>
      </c>
      <c r="C487" s="306" t="s">
        <v>564</v>
      </c>
      <c r="D487" s="306" t="s">
        <v>183</v>
      </c>
      <c r="E487" s="306" t="s">
        <v>365</v>
      </c>
      <c r="F487" s="178">
        <v>1330102</v>
      </c>
      <c r="G487" s="178">
        <v>1330102</v>
      </c>
      <c r="H487" s="178">
        <v>1330102</v>
      </c>
    </row>
    <row r="488" spans="1:8" ht="31.2">
      <c r="A488" s="306" t="s">
        <v>1478</v>
      </c>
      <c r="B488" s="317" t="s">
        <v>370</v>
      </c>
      <c r="C488" s="306" t="s">
        <v>564</v>
      </c>
      <c r="D488" s="306" t="s">
        <v>183</v>
      </c>
      <c r="E488" s="306" t="s">
        <v>371</v>
      </c>
      <c r="F488" s="178">
        <v>1330102</v>
      </c>
      <c r="G488" s="178">
        <v>1330102</v>
      </c>
      <c r="H488" s="178">
        <v>1330102</v>
      </c>
    </row>
    <row r="489" spans="1:8" ht="31.2">
      <c r="A489" s="306" t="s">
        <v>1479</v>
      </c>
      <c r="B489" s="315" t="s">
        <v>370</v>
      </c>
      <c r="C489" s="314" t="s">
        <v>564</v>
      </c>
      <c r="D489" s="314" t="s">
        <v>183</v>
      </c>
      <c r="E489" s="314" t="s">
        <v>371</v>
      </c>
      <c r="F489" s="316">
        <v>1330102</v>
      </c>
      <c r="G489" s="316">
        <v>1330102</v>
      </c>
      <c r="H489" s="316">
        <v>1330102</v>
      </c>
    </row>
    <row r="490" spans="1:8" ht="124.8">
      <c r="A490" s="306" t="s">
        <v>1480</v>
      </c>
      <c r="B490" s="318" t="s">
        <v>566</v>
      </c>
      <c r="C490" s="306" t="s">
        <v>567</v>
      </c>
      <c r="D490" s="306"/>
      <c r="E490" s="306"/>
      <c r="F490" s="178">
        <v>3815396.95</v>
      </c>
      <c r="G490" s="178">
        <v>2899454.6</v>
      </c>
      <c r="H490" s="178">
        <v>2899454.6</v>
      </c>
    </row>
    <row r="491" spans="1:8" ht="93.6">
      <c r="A491" s="306" t="s">
        <v>1481</v>
      </c>
      <c r="B491" s="317" t="s">
        <v>437</v>
      </c>
      <c r="C491" s="306" t="s">
        <v>567</v>
      </c>
      <c r="D491" s="306" t="s">
        <v>200</v>
      </c>
      <c r="E491" s="306"/>
      <c r="F491" s="178">
        <v>2977196.95</v>
      </c>
      <c r="G491" s="178">
        <v>2899454.6</v>
      </c>
      <c r="H491" s="178">
        <v>2899454.6</v>
      </c>
    </row>
    <row r="492" spans="1:8" ht="31.2">
      <c r="A492" s="306" t="s">
        <v>1482</v>
      </c>
      <c r="B492" s="317" t="s">
        <v>565</v>
      </c>
      <c r="C492" s="306" t="s">
        <v>567</v>
      </c>
      <c r="D492" s="306" t="s">
        <v>183</v>
      </c>
      <c r="E492" s="306"/>
      <c r="F492" s="178">
        <v>2977196.95</v>
      </c>
      <c r="G492" s="178">
        <v>2899454.6</v>
      </c>
      <c r="H492" s="178">
        <v>2899454.6</v>
      </c>
    </row>
    <row r="493" spans="1:8" ht="15.6">
      <c r="A493" s="306" t="s">
        <v>1483</v>
      </c>
      <c r="B493" s="317" t="s">
        <v>364</v>
      </c>
      <c r="C493" s="306" t="s">
        <v>567</v>
      </c>
      <c r="D493" s="306" t="s">
        <v>183</v>
      </c>
      <c r="E493" s="306" t="s">
        <v>365</v>
      </c>
      <c r="F493" s="178">
        <v>2977196.95</v>
      </c>
      <c r="G493" s="178">
        <v>2899454.6</v>
      </c>
      <c r="H493" s="178">
        <v>2899454.6</v>
      </c>
    </row>
    <row r="494" spans="1:8" ht="31.2">
      <c r="A494" s="306" t="s">
        <v>1484</v>
      </c>
      <c r="B494" s="317" t="s">
        <v>370</v>
      </c>
      <c r="C494" s="306" t="s">
        <v>567</v>
      </c>
      <c r="D494" s="306" t="s">
        <v>183</v>
      </c>
      <c r="E494" s="306" t="s">
        <v>371</v>
      </c>
      <c r="F494" s="178">
        <v>2977196.95</v>
      </c>
      <c r="G494" s="178">
        <v>2899454.6</v>
      </c>
      <c r="H494" s="178">
        <v>2899454.6</v>
      </c>
    </row>
    <row r="495" spans="1:8" ht="31.2">
      <c r="A495" s="306" t="s">
        <v>1485</v>
      </c>
      <c r="B495" s="315" t="s">
        <v>370</v>
      </c>
      <c r="C495" s="314" t="s">
        <v>567</v>
      </c>
      <c r="D495" s="314" t="s">
        <v>183</v>
      </c>
      <c r="E495" s="314" t="s">
        <v>371</v>
      </c>
      <c r="F495" s="316">
        <v>2977196.95</v>
      </c>
      <c r="G495" s="316">
        <v>2899454.6</v>
      </c>
      <c r="H495" s="316">
        <v>2899454.6</v>
      </c>
    </row>
    <row r="496" spans="1:8" ht="46.8">
      <c r="A496" s="306" t="s">
        <v>1486</v>
      </c>
      <c r="B496" s="317" t="s">
        <v>439</v>
      </c>
      <c r="C496" s="306" t="s">
        <v>567</v>
      </c>
      <c r="D496" s="306" t="s">
        <v>440</v>
      </c>
      <c r="E496" s="306"/>
      <c r="F496" s="178">
        <v>838200</v>
      </c>
      <c r="G496" s="178">
        <v>0</v>
      </c>
      <c r="H496" s="178">
        <v>0</v>
      </c>
    </row>
    <row r="497" spans="1:8" ht="46.8">
      <c r="A497" s="306" t="s">
        <v>1487</v>
      </c>
      <c r="B497" s="317" t="s">
        <v>441</v>
      </c>
      <c r="C497" s="306" t="s">
        <v>567</v>
      </c>
      <c r="D497" s="306" t="s">
        <v>201</v>
      </c>
      <c r="E497" s="306"/>
      <c r="F497" s="178">
        <v>838200</v>
      </c>
      <c r="G497" s="178">
        <v>0</v>
      </c>
      <c r="H497" s="178">
        <v>0</v>
      </c>
    </row>
    <row r="498" spans="1:8" ht="15.6">
      <c r="A498" s="306" t="s">
        <v>1488</v>
      </c>
      <c r="B498" s="317" t="s">
        <v>364</v>
      </c>
      <c r="C498" s="306" t="s">
        <v>567</v>
      </c>
      <c r="D498" s="306" t="s">
        <v>201</v>
      </c>
      <c r="E498" s="306" t="s">
        <v>365</v>
      </c>
      <c r="F498" s="178">
        <v>838200</v>
      </c>
      <c r="G498" s="178">
        <v>0</v>
      </c>
      <c r="H498" s="178">
        <v>0</v>
      </c>
    </row>
    <row r="499" spans="1:8" ht="31.2">
      <c r="A499" s="306" t="s">
        <v>1489</v>
      </c>
      <c r="B499" s="317" t="s">
        <v>370</v>
      </c>
      <c r="C499" s="306" t="s">
        <v>567</v>
      </c>
      <c r="D499" s="306" t="s">
        <v>201</v>
      </c>
      <c r="E499" s="306" t="s">
        <v>371</v>
      </c>
      <c r="F499" s="178">
        <v>838200</v>
      </c>
      <c r="G499" s="178">
        <v>0</v>
      </c>
      <c r="H499" s="178">
        <v>0</v>
      </c>
    </row>
    <row r="500" spans="1:8" ht="31.2">
      <c r="A500" s="306" t="s">
        <v>1490</v>
      </c>
      <c r="B500" s="315" t="s">
        <v>370</v>
      </c>
      <c r="C500" s="314" t="s">
        <v>567</v>
      </c>
      <c r="D500" s="314" t="s">
        <v>201</v>
      </c>
      <c r="E500" s="314" t="s">
        <v>371</v>
      </c>
      <c r="F500" s="316">
        <v>838200</v>
      </c>
      <c r="G500" s="316">
        <v>0</v>
      </c>
      <c r="H500" s="316">
        <v>0</v>
      </c>
    </row>
    <row r="501" spans="1:8" ht="171.6">
      <c r="A501" s="306" t="s">
        <v>1491</v>
      </c>
      <c r="B501" s="318" t="s">
        <v>781</v>
      </c>
      <c r="C501" s="306" t="s">
        <v>1023</v>
      </c>
      <c r="D501" s="306"/>
      <c r="E501" s="306"/>
      <c r="F501" s="178">
        <v>21574.98</v>
      </c>
      <c r="G501" s="178">
        <v>0</v>
      </c>
      <c r="H501" s="178">
        <v>0</v>
      </c>
    </row>
    <row r="502" spans="1:8" ht="93.6">
      <c r="A502" s="306" t="s">
        <v>1492</v>
      </c>
      <c r="B502" s="317" t="s">
        <v>437</v>
      </c>
      <c r="C502" s="306" t="s">
        <v>1023</v>
      </c>
      <c r="D502" s="306" t="s">
        <v>200</v>
      </c>
      <c r="E502" s="306"/>
      <c r="F502" s="178">
        <v>21574.98</v>
      </c>
      <c r="G502" s="178">
        <v>0</v>
      </c>
      <c r="H502" s="178">
        <v>0</v>
      </c>
    </row>
    <row r="503" spans="1:8" ht="31.2">
      <c r="A503" s="306" t="s">
        <v>1493</v>
      </c>
      <c r="B503" s="317" t="s">
        <v>565</v>
      </c>
      <c r="C503" s="306" t="s">
        <v>1023</v>
      </c>
      <c r="D503" s="306" t="s">
        <v>183</v>
      </c>
      <c r="E503" s="306"/>
      <c r="F503" s="178">
        <v>21574.98</v>
      </c>
      <c r="G503" s="178">
        <v>0</v>
      </c>
      <c r="H503" s="178">
        <v>0</v>
      </c>
    </row>
    <row r="504" spans="1:8" ht="15.6">
      <c r="A504" s="306" t="s">
        <v>1494</v>
      </c>
      <c r="B504" s="317" t="s">
        <v>364</v>
      </c>
      <c r="C504" s="306" t="s">
        <v>1023</v>
      </c>
      <c r="D504" s="306" t="s">
        <v>183</v>
      </c>
      <c r="E504" s="306" t="s">
        <v>365</v>
      </c>
      <c r="F504" s="178">
        <v>21574.98</v>
      </c>
      <c r="G504" s="178">
        <v>0</v>
      </c>
      <c r="H504" s="178">
        <v>0</v>
      </c>
    </row>
    <row r="505" spans="1:8" ht="31.2">
      <c r="A505" s="306" t="s">
        <v>1495</v>
      </c>
      <c r="B505" s="317" t="s">
        <v>370</v>
      </c>
      <c r="C505" s="306" t="s">
        <v>1023</v>
      </c>
      <c r="D505" s="306" t="s">
        <v>183</v>
      </c>
      <c r="E505" s="306" t="s">
        <v>371</v>
      </c>
      <c r="F505" s="178">
        <v>21574.98</v>
      </c>
      <c r="G505" s="178">
        <v>0</v>
      </c>
      <c r="H505" s="178">
        <v>0</v>
      </c>
    </row>
    <row r="506" spans="1:8" ht="31.2">
      <c r="A506" s="306" t="s">
        <v>1496</v>
      </c>
      <c r="B506" s="315" t="s">
        <v>370</v>
      </c>
      <c r="C506" s="314" t="s">
        <v>1023</v>
      </c>
      <c r="D506" s="314" t="s">
        <v>183</v>
      </c>
      <c r="E506" s="314" t="s">
        <v>371</v>
      </c>
      <c r="F506" s="316">
        <v>21574.98</v>
      </c>
      <c r="G506" s="316">
        <v>0</v>
      </c>
      <c r="H506" s="316">
        <v>0</v>
      </c>
    </row>
    <row r="507" spans="1:8" ht="31.2">
      <c r="A507" s="306" t="s">
        <v>1497</v>
      </c>
      <c r="B507" s="317" t="s">
        <v>538</v>
      </c>
      <c r="C507" s="306" t="s">
        <v>539</v>
      </c>
      <c r="D507" s="306"/>
      <c r="E507" s="306"/>
      <c r="F507" s="178">
        <v>20173500</v>
      </c>
      <c r="G507" s="178">
        <v>18196000</v>
      </c>
      <c r="H507" s="178">
        <v>18223100</v>
      </c>
    </row>
    <row r="508" spans="1:8" ht="62.4">
      <c r="A508" s="306" t="s">
        <v>1498</v>
      </c>
      <c r="B508" s="317" t="s">
        <v>1022</v>
      </c>
      <c r="C508" s="306" t="s">
        <v>544</v>
      </c>
      <c r="D508" s="306"/>
      <c r="E508" s="306"/>
      <c r="F508" s="178">
        <v>634500</v>
      </c>
      <c r="G508" s="178">
        <v>657000</v>
      </c>
      <c r="H508" s="178">
        <v>684100</v>
      </c>
    </row>
    <row r="509" spans="1:8" ht="93.6">
      <c r="A509" s="306" t="s">
        <v>1499</v>
      </c>
      <c r="B509" s="317" t="s">
        <v>545</v>
      </c>
      <c r="C509" s="306" t="s">
        <v>546</v>
      </c>
      <c r="D509" s="306"/>
      <c r="E509" s="306"/>
      <c r="F509" s="178">
        <v>634500</v>
      </c>
      <c r="G509" s="178">
        <v>657000</v>
      </c>
      <c r="H509" s="178">
        <v>684100</v>
      </c>
    </row>
    <row r="510" spans="1:8" ht="46.8">
      <c r="A510" s="306" t="s">
        <v>1500</v>
      </c>
      <c r="B510" s="317" t="s">
        <v>439</v>
      </c>
      <c r="C510" s="306" t="s">
        <v>546</v>
      </c>
      <c r="D510" s="306" t="s">
        <v>440</v>
      </c>
      <c r="E510" s="306"/>
      <c r="F510" s="178">
        <v>634500</v>
      </c>
      <c r="G510" s="178">
        <v>657000</v>
      </c>
      <c r="H510" s="178">
        <v>684100</v>
      </c>
    </row>
    <row r="511" spans="1:8" ht="46.8">
      <c r="A511" s="306" t="s">
        <v>450</v>
      </c>
      <c r="B511" s="317" t="s">
        <v>441</v>
      </c>
      <c r="C511" s="306" t="s">
        <v>546</v>
      </c>
      <c r="D511" s="306" t="s">
        <v>201</v>
      </c>
      <c r="E511" s="306"/>
      <c r="F511" s="178">
        <v>634500</v>
      </c>
      <c r="G511" s="178">
        <v>657000</v>
      </c>
      <c r="H511" s="178">
        <v>684100</v>
      </c>
    </row>
    <row r="512" spans="1:8" ht="15.6">
      <c r="A512" s="306" t="s">
        <v>1501</v>
      </c>
      <c r="B512" s="317" t="s">
        <v>352</v>
      </c>
      <c r="C512" s="306" t="s">
        <v>546</v>
      </c>
      <c r="D512" s="306" t="s">
        <v>201</v>
      </c>
      <c r="E512" s="306" t="s">
        <v>353</v>
      </c>
      <c r="F512" s="178">
        <v>634500</v>
      </c>
      <c r="G512" s="178">
        <v>657000</v>
      </c>
      <c r="H512" s="178">
        <v>684100</v>
      </c>
    </row>
    <row r="513" spans="1:8" ht="15.6">
      <c r="A513" s="306" t="s">
        <v>1502</v>
      </c>
      <c r="B513" s="317" t="s">
        <v>358</v>
      </c>
      <c r="C513" s="306" t="s">
        <v>546</v>
      </c>
      <c r="D513" s="306" t="s">
        <v>201</v>
      </c>
      <c r="E513" s="306" t="s">
        <v>359</v>
      </c>
      <c r="F513" s="178">
        <v>634500</v>
      </c>
      <c r="G513" s="178">
        <v>657000</v>
      </c>
      <c r="H513" s="178">
        <v>684100</v>
      </c>
    </row>
    <row r="514" spans="1:8" ht="15.6">
      <c r="A514" s="306" t="s">
        <v>1503</v>
      </c>
      <c r="B514" s="315" t="s">
        <v>358</v>
      </c>
      <c r="C514" s="314" t="s">
        <v>546</v>
      </c>
      <c r="D514" s="314" t="s">
        <v>201</v>
      </c>
      <c r="E514" s="314" t="s">
        <v>359</v>
      </c>
      <c r="F514" s="316">
        <v>634500</v>
      </c>
      <c r="G514" s="316">
        <v>657000</v>
      </c>
      <c r="H514" s="316">
        <v>684100</v>
      </c>
    </row>
    <row r="515" spans="1:8" ht="31.2">
      <c r="A515" s="306" t="s">
        <v>1504</v>
      </c>
      <c r="B515" s="317" t="s">
        <v>540</v>
      </c>
      <c r="C515" s="306" t="s">
        <v>541</v>
      </c>
      <c r="D515" s="306"/>
      <c r="E515" s="306"/>
      <c r="F515" s="178">
        <v>19539000</v>
      </c>
      <c r="G515" s="178">
        <v>17539000</v>
      </c>
      <c r="H515" s="178">
        <v>17539000</v>
      </c>
    </row>
    <row r="516" spans="1:8" ht="93.6">
      <c r="A516" s="306" t="s">
        <v>1505</v>
      </c>
      <c r="B516" s="317" t="s">
        <v>542</v>
      </c>
      <c r="C516" s="306" t="s">
        <v>543</v>
      </c>
      <c r="D516" s="306"/>
      <c r="E516" s="306"/>
      <c r="F516" s="178">
        <v>19539000</v>
      </c>
      <c r="G516" s="178">
        <v>17539000</v>
      </c>
      <c r="H516" s="178">
        <v>17539000</v>
      </c>
    </row>
    <row r="517" spans="1:8" ht="15.6">
      <c r="A517" s="306" t="s">
        <v>1506</v>
      </c>
      <c r="B517" s="317" t="s">
        <v>491</v>
      </c>
      <c r="C517" s="306" t="s">
        <v>543</v>
      </c>
      <c r="D517" s="306" t="s">
        <v>492</v>
      </c>
      <c r="E517" s="306"/>
      <c r="F517" s="178">
        <v>19539000</v>
      </c>
      <c r="G517" s="178">
        <v>17539000</v>
      </c>
      <c r="H517" s="178">
        <v>17539000</v>
      </c>
    </row>
    <row r="518" spans="1:8" ht="78">
      <c r="A518" s="306" t="s">
        <v>1507</v>
      </c>
      <c r="B518" s="317" t="s">
        <v>517</v>
      </c>
      <c r="C518" s="306" t="s">
        <v>543</v>
      </c>
      <c r="D518" s="306" t="s">
        <v>518</v>
      </c>
      <c r="E518" s="306"/>
      <c r="F518" s="178">
        <v>19539000</v>
      </c>
      <c r="G518" s="178">
        <v>17539000</v>
      </c>
      <c r="H518" s="178">
        <v>17539000</v>
      </c>
    </row>
    <row r="519" spans="1:8" ht="15.6">
      <c r="A519" s="306" t="s">
        <v>1508</v>
      </c>
      <c r="B519" s="317" t="s">
        <v>352</v>
      </c>
      <c r="C519" s="306" t="s">
        <v>543</v>
      </c>
      <c r="D519" s="306" t="s">
        <v>518</v>
      </c>
      <c r="E519" s="306" t="s">
        <v>353</v>
      </c>
      <c r="F519" s="178">
        <v>19539000</v>
      </c>
      <c r="G519" s="178">
        <v>17539000</v>
      </c>
      <c r="H519" s="178">
        <v>17539000</v>
      </c>
    </row>
    <row r="520" spans="1:8" ht="15.6">
      <c r="A520" s="306" t="s">
        <v>1509</v>
      </c>
      <c r="B520" s="317" t="s">
        <v>356</v>
      </c>
      <c r="C520" s="306" t="s">
        <v>543</v>
      </c>
      <c r="D520" s="306" t="s">
        <v>518</v>
      </c>
      <c r="E520" s="306" t="s">
        <v>357</v>
      </c>
      <c r="F520" s="178">
        <v>19539000</v>
      </c>
      <c r="G520" s="178">
        <v>17539000</v>
      </c>
      <c r="H520" s="178">
        <v>17539000</v>
      </c>
    </row>
    <row r="521" spans="1:8" ht="15.6">
      <c r="A521" s="306" t="s">
        <v>470</v>
      </c>
      <c r="B521" s="315" t="s">
        <v>356</v>
      </c>
      <c r="C521" s="314" t="s">
        <v>543</v>
      </c>
      <c r="D521" s="314" t="s">
        <v>518</v>
      </c>
      <c r="E521" s="314" t="s">
        <v>357</v>
      </c>
      <c r="F521" s="316">
        <v>19539000</v>
      </c>
      <c r="G521" s="316">
        <v>17539000</v>
      </c>
      <c r="H521" s="316">
        <v>17539000</v>
      </c>
    </row>
    <row r="522" spans="1:8" ht="46.8">
      <c r="A522" s="306" t="s">
        <v>1510</v>
      </c>
      <c r="B522" s="317" t="s">
        <v>477</v>
      </c>
      <c r="C522" s="306" t="s">
        <v>478</v>
      </c>
      <c r="D522" s="306"/>
      <c r="E522" s="306"/>
      <c r="F522" s="178">
        <v>4975403.3899999997</v>
      </c>
      <c r="G522" s="178">
        <v>3344469.03</v>
      </c>
      <c r="H522" s="178">
        <v>3308783.63</v>
      </c>
    </row>
    <row r="523" spans="1:8" ht="31.2">
      <c r="A523" s="306" t="s">
        <v>1511</v>
      </c>
      <c r="B523" s="317" t="s">
        <v>479</v>
      </c>
      <c r="C523" s="306" t="s">
        <v>480</v>
      </c>
      <c r="D523" s="306"/>
      <c r="E523" s="306"/>
      <c r="F523" s="178">
        <v>275474.52</v>
      </c>
      <c r="G523" s="178">
        <v>75000</v>
      </c>
      <c r="H523" s="178">
        <v>65000</v>
      </c>
    </row>
    <row r="524" spans="1:8" ht="93.6">
      <c r="A524" s="306" t="s">
        <v>1512</v>
      </c>
      <c r="B524" s="317" t="s">
        <v>481</v>
      </c>
      <c r="C524" s="306" t="s">
        <v>482</v>
      </c>
      <c r="D524" s="306"/>
      <c r="E524" s="306"/>
      <c r="F524" s="178">
        <v>150000</v>
      </c>
      <c r="G524" s="178">
        <v>25000</v>
      </c>
      <c r="H524" s="178">
        <v>25000</v>
      </c>
    </row>
    <row r="525" spans="1:8" ht="46.8">
      <c r="A525" s="306" t="s">
        <v>1513</v>
      </c>
      <c r="B525" s="317" t="s">
        <v>439</v>
      </c>
      <c r="C525" s="306" t="s">
        <v>482</v>
      </c>
      <c r="D525" s="306" t="s">
        <v>440</v>
      </c>
      <c r="E525" s="306"/>
      <c r="F525" s="178">
        <v>150000</v>
      </c>
      <c r="G525" s="178">
        <v>25000</v>
      </c>
      <c r="H525" s="178">
        <v>25000</v>
      </c>
    </row>
    <row r="526" spans="1:8" ht="46.8">
      <c r="A526" s="306" t="s">
        <v>1514</v>
      </c>
      <c r="B526" s="317" t="s">
        <v>441</v>
      </c>
      <c r="C526" s="306" t="s">
        <v>482</v>
      </c>
      <c r="D526" s="306" t="s">
        <v>201</v>
      </c>
      <c r="E526" s="306"/>
      <c r="F526" s="178">
        <v>150000</v>
      </c>
      <c r="G526" s="178">
        <v>25000</v>
      </c>
      <c r="H526" s="178">
        <v>25000</v>
      </c>
    </row>
    <row r="527" spans="1:8" ht="15.6">
      <c r="A527" s="306" t="s">
        <v>1515</v>
      </c>
      <c r="B527" s="317" t="s">
        <v>326</v>
      </c>
      <c r="C527" s="306" t="s">
        <v>482</v>
      </c>
      <c r="D527" s="306" t="s">
        <v>201</v>
      </c>
      <c r="E527" s="306" t="s">
        <v>327</v>
      </c>
      <c r="F527" s="178">
        <v>150000</v>
      </c>
      <c r="G527" s="178">
        <v>25000</v>
      </c>
      <c r="H527" s="178">
        <v>25000</v>
      </c>
    </row>
    <row r="528" spans="1:8" ht="62.4">
      <c r="A528" s="306" t="s">
        <v>1516</v>
      </c>
      <c r="B528" s="317" t="s">
        <v>332</v>
      </c>
      <c r="C528" s="306" t="s">
        <v>482</v>
      </c>
      <c r="D528" s="306" t="s">
        <v>201</v>
      </c>
      <c r="E528" s="306" t="s">
        <v>333</v>
      </c>
      <c r="F528" s="178">
        <v>150000</v>
      </c>
      <c r="G528" s="178">
        <v>25000</v>
      </c>
      <c r="H528" s="178">
        <v>25000</v>
      </c>
    </row>
    <row r="529" spans="1:8" ht="62.4">
      <c r="A529" s="306" t="s">
        <v>1517</v>
      </c>
      <c r="B529" s="315" t="s">
        <v>332</v>
      </c>
      <c r="C529" s="314" t="s">
        <v>482</v>
      </c>
      <c r="D529" s="314" t="s">
        <v>201</v>
      </c>
      <c r="E529" s="314" t="s">
        <v>333</v>
      </c>
      <c r="F529" s="316">
        <v>150000</v>
      </c>
      <c r="G529" s="316">
        <v>25000</v>
      </c>
      <c r="H529" s="316">
        <v>25000</v>
      </c>
    </row>
    <row r="530" spans="1:8" ht="109.2">
      <c r="A530" s="306" t="s">
        <v>789</v>
      </c>
      <c r="B530" s="317" t="s">
        <v>500</v>
      </c>
      <c r="C530" s="306" t="s">
        <v>501</v>
      </c>
      <c r="D530" s="306"/>
      <c r="E530" s="306"/>
      <c r="F530" s="178">
        <v>125474.52</v>
      </c>
      <c r="G530" s="178">
        <v>50000</v>
      </c>
      <c r="H530" s="178">
        <v>40000</v>
      </c>
    </row>
    <row r="531" spans="1:8" ht="46.8">
      <c r="A531" s="306" t="s">
        <v>1518</v>
      </c>
      <c r="B531" s="317" t="s">
        <v>439</v>
      </c>
      <c r="C531" s="306" t="s">
        <v>501</v>
      </c>
      <c r="D531" s="306" t="s">
        <v>440</v>
      </c>
      <c r="E531" s="306"/>
      <c r="F531" s="178">
        <v>125474.52</v>
      </c>
      <c r="G531" s="178">
        <v>50000</v>
      </c>
      <c r="H531" s="178">
        <v>40000</v>
      </c>
    </row>
    <row r="532" spans="1:8" ht="46.8">
      <c r="A532" s="306" t="s">
        <v>1519</v>
      </c>
      <c r="B532" s="317" t="s">
        <v>441</v>
      </c>
      <c r="C532" s="306" t="s">
        <v>501</v>
      </c>
      <c r="D532" s="306" t="s">
        <v>201</v>
      </c>
      <c r="E532" s="306"/>
      <c r="F532" s="178">
        <v>125474.52</v>
      </c>
      <c r="G532" s="178">
        <v>50000</v>
      </c>
      <c r="H532" s="178">
        <v>40000</v>
      </c>
    </row>
    <row r="533" spans="1:8" ht="15.6">
      <c r="A533" s="306" t="s">
        <v>1520</v>
      </c>
      <c r="B533" s="317" t="s">
        <v>352</v>
      </c>
      <c r="C533" s="306" t="s">
        <v>501</v>
      </c>
      <c r="D533" s="306" t="s">
        <v>201</v>
      </c>
      <c r="E533" s="306" t="s">
        <v>353</v>
      </c>
      <c r="F533" s="178">
        <v>125474.52</v>
      </c>
      <c r="G533" s="178">
        <v>50000</v>
      </c>
      <c r="H533" s="178">
        <v>40000</v>
      </c>
    </row>
    <row r="534" spans="1:8" ht="31.2">
      <c r="A534" s="306" t="s">
        <v>1521</v>
      </c>
      <c r="B534" s="317" t="s">
        <v>362</v>
      </c>
      <c r="C534" s="306" t="s">
        <v>501</v>
      </c>
      <c r="D534" s="306" t="s">
        <v>201</v>
      </c>
      <c r="E534" s="306" t="s">
        <v>363</v>
      </c>
      <c r="F534" s="178">
        <v>125474.52</v>
      </c>
      <c r="G534" s="178">
        <v>50000</v>
      </c>
      <c r="H534" s="178">
        <v>40000</v>
      </c>
    </row>
    <row r="535" spans="1:8" ht="31.2">
      <c r="A535" s="306" t="s">
        <v>1522</v>
      </c>
      <c r="B535" s="315" t="s">
        <v>362</v>
      </c>
      <c r="C535" s="314" t="s">
        <v>501</v>
      </c>
      <c r="D535" s="314" t="s">
        <v>201</v>
      </c>
      <c r="E535" s="314" t="s">
        <v>363</v>
      </c>
      <c r="F535" s="316">
        <v>125474.52</v>
      </c>
      <c r="G535" s="316">
        <v>50000</v>
      </c>
      <c r="H535" s="316">
        <v>40000</v>
      </c>
    </row>
    <row r="536" spans="1:8" ht="31.2">
      <c r="A536" s="306" t="s">
        <v>1523</v>
      </c>
      <c r="B536" s="317" t="s">
        <v>483</v>
      </c>
      <c r="C536" s="306" t="s">
        <v>484</v>
      </c>
      <c r="D536" s="306"/>
      <c r="E536" s="306"/>
      <c r="F536" s="178">
        <v>1475079.43</v>
      </c>
      <c r="G536" s="178">
        <v>348904.03</v>
      </c>
      <c r="H536" s="178">
        <v>323218.63</v>
      </c>
    </row>
    <row r="537" spans="1:8" ht="93.6">
      <c r="A537" s="306" t="s">
        <v>1524</v>
      </c>
      <c r="B537" s="317" t="s">
        <v>485</v>
      </c>
      <c r="C537" s="306" t="s">
        <v>486</v>
      </c>
      <c r="D537" s="306"/>
      <c r="E537" s="306"/>
      <c r="F537" s="178">
        <v>102000</v>
      </c>
      <c r="G537" s="178">
        <v>25000</v>
      </c>
      <c r="H537" s="178">
        <v>25000</v>
      </c>
    </row>
    <row r="538" spans="1:8" ht="46.8">
      <c r="A538" s="306" t="s">
        <v>1525</v>
      </c>
      <c r="B538" s="317" t="s">
        <v>439</v>
      </c>
      <c r="C538" s="306" t="s">
        <v>486</v>
      </c>
      <c r="D538" s="306" t="s">
        <v>440</v>
      </c>
      <c r="E538" s="306"/>
      <c r="F538" s="178">
        <v>102000</v>
      </c>
      <c r="G538" s="178">
        <v>25000</v>
      </c>
      <c r="H538" s="178">
        <v>25000</v>
      </c>
    </row>
    <row r="539" spans="1:8" ht="46.8">
      <c r="A539" s="306" t="s">
        <v>1526</v>
      </c>
      <c r="B539" s="317" t="s">
        <v>441</v>
      </c>
      <c r="C539" s="306" t="s">
        <v>486</v>
      </c>
      <c r="D539" s="306" t="s">
        <v>201</v>
      </c>
      <c r="E539" s="306"/>
      <c r="F539" s="178">
        <v>102000</v>
      </c>
      <c r="G539" s="178">
        <v>25000</v>
      </c>
      <c r="H539" s="178">
        <v>25000</v>
      </c>
    </row>
    <row r="540" spans="1:8" ht="15.6">
      <c r="A540" s="306" t="s">
        <v>1527</v>
      </c>
      <c r="B540" s="317" t="s">
        <v>326</v>
      </c>
      <c r="C540" s="306" t="s">
        <v>486</v>
      </c>
      <c r="D540" s="306" t="s">
        <v>201</v>
      </c>
      <c r="E540" s="306" t="s">
        <v>327</v>
      </c>
      <c r="F540" s="178">
        <v>102000</v>
      </c>
      <c r="G540" s="178">
        <v>25000</v>
      </c>
      <c r="H540" s="178">
        <v>25000</v>
      </c>
    </row>
    <row r="541" spans="1:8" ht="62.4">
      <c r="A541" s="306" t="s">
        <v>452</v>
      </c>
      <c r="B541" s="317" t="s">
        <v>332</v>
      </c>
      <c r="C541" s="306" t="s">
        <v>486</v>
      </c>
      <c r="D541" s="306" t="s">
        <v>201</v>
      </c>
      <c r="E541" s="306" t="s">
        <v>333</v>
      </c>
      <c r="F541" s="178">
        <v>102000</v>
      </c>
      <c r="G541" s="178">
        <v>25000</v>
      </c>
      <c r="H541" s="178">
        <v>25000</v>
      </c>
    </row>
    <row r="542" spans="1:8" ht="62.4">
      <c r="A542" s="306" t="s">
        <v>1528</v>
      </c>
      <c r="B542" s="315" t="s">
        <v>332</v>
      </c>
      <c r="C542" s="314" t="s">
        <v>486</v>
      </c>
      <c r="D542" s="314" t="s">
        <v>201</v>
      </c>
      <c r="E542" s="314" t="s">
        <v>333</v>
      </c>
      <c r="F542" s="316">
        <v>102000</v>
      </c>
      <c r="G542" s="316">
        <v>25000</v>
      </c>
      <c r="H542" s="316">
        <v>25000</v>
      </c>
    </row>
    <row r="543" spans="1:8" ht="140.4">
      <c r="A543" s="306" t="s">
        <v>1529</v>
      </c>
      <c r="B543" s="318" t="s">
        <v>487</v>
      </c>
      <c r="C543" s="306" t="s">
        <v>488</v>
      </c>
      <c r="D543" s="306"/>
      <c r="E543" s="306"/>
      <c r="F543" s="178">
        <v>116494.2</v>
      </c>
      <c r="G543" s="178">
        <v>120808.8</v>
      </c>
      <c r="H543" s="178">
        <v>125123.4</v>
      </c>
    </row>
    <row r="544" spans="1:8" ht="46.8">
      <c r="A544" s="306" t="s">
        <v>1530</v>
      </c>
      <c r="B544" s="317" t="s">
        <v>439</v>
      </c>
      <c r="C544" s="306" t="s">
        <v>488</v>
      </c>
      <c r="D544" s="306" t="s">
        <v>440</v>
      </c>
      <c r="E544" s="306"/>
      <c r="F544" s="178">
        <v>116494.2</v>
      </c>
      <c r="G544" s="178">
        <v>120808.8</v>
      </c>
      <c r="H544" s="178">
        <v>125123.4</v>
      </c>
    </row>
    <row r="545" spans="1:8" ht="46.8">
      <c r="A545" s="306" t="s">
        <v>1531</v>
      </c>
      <c r="B545" s="317" t="s">
        <v>441</v>
      </c>
      <c r="C545" s="306" t="s">
        <v>488</v>
      </c>
      <c r="D545" s="306" t="s">
        <v>201</v>
      </c>
      <c r="E545" s="306"/>
      <c r="F545" s="178">
        <v>116494.2</v>
      </c>
      <c r="G545" s="178">
        <v>120808.8</v>
      </c>
      <c r="H545" s="178">
        <v>125123.4</v>
      </c>
    </row>
    <row r="546" spans="1:8" ht="15.6">
      <c r="A546" s="306" t="s">
        <v>1532</v>
      </c>
      <c r="B546" s="317" t="s">
        <v>326</v>
      </c>
      <c r="C546" s="306" t="s">
        <v>488</v>
      </c>
      <c r="D546" s="306" t="s">
        <v>201</v>
      </c>
      <c r="E546" s="306" t="s">
        <v>327</v>
      </c>
      <c r="F546" s="178">
        <v>116494.2</v>
      </c>
      <c r="G546" s="178">
        <v>120808.8</v>
      </c>
      <c r="H546" s="178">
        <v>125123.4</v>
      </c>
    </row>
    <row r="547" spans="1:8" ht="62.4">
      <c r="A547" s="306" t="s">
        <v>1533</v>
      </c>
      <c r="B547" s="317" t="s">
        <v>332</v>
      </c>
      <c r="C547" s="306" t="s">
        <v>488</v>
      </c>
      <c r="D547" s="306" t="s">
        <v>201</v>
      </c>
      <c r="E547" s="306" t="s">
        <v>333</v>
      </c>
      <c r="F547" s="178">
        <v>116494.2</v>
      </c>
      <c r="G547" s="178">
        <v>120808.8</v>
      </c>
      <c r="H547" s="178">
        <v>125123.4</v>
      </c>
    </row>
    <row r="548" spans="1:8" ht="62.4">
      <c r="A548" s="306" t="s">
        <v>1534</v>
      </c>
      <c r="B548" s="315" t="s">
        <v>332</v>
      </c>
      <c r="C548" s="314" t="s">
        <v>488</v>
      </c>
      <c r="D548" s="314" t="s">
        <v>201</v>
      </c>
      <c r="E548" s="314" t="s">
        <v>333</v>
      </c>
      <c r="F548" s="316">
        <v>116494.2</v>
      </c>
      <c r="G548" s="316">
        <v>120808.8</v>
      </c>
      <c r="H548" s="316">
        <v>125123.4</v>
      </c>
    </row>
    <row r="549" spans="1:8" ht="109.2">
      <c r="A549" s="306" t="s">
        <v>1535</v>
      </c>
      <c r="B549" s="317" t="s">
        <v>489</v>
      </c>
      <c r="C549" s="306" t="s">
        <v>490</v>
      </c>
      <c r="D549" s="306"/>
      <c r="E549" s="306"/>
      <c r="F549" s="178">
        <v>1206585.23</v>
      </c>
      <c r="G549" s="178">
        <v>153095.23000000001</v>
      </c>
      <c r="H549" s="178">
        <v>123095.23</v>
      </c>
    </row>
    <row r="550" spans="1:8" ht="46.8">
      <c r="A550" s="306" t="s">
        <v>1536</v>
      </c>
      <c r="B550" s="317" t="s">
        <v>439</v>
      </c>
      <c r="C550" s="306" t="s">
        <v>490</v>
      </c>
      <c r="D550" s="306" t="s">
        <v>440</v>
      </c>
      <c r="E550" s="306"/>
      <c r="F550" s="178">
        <v>1066585.23</v>
      </c>
      <c r="G550" s="178">
        <v>53095.23</v>
      </c>
      <c r="H550" s="178">
        <v>53095.23</v>
      </c>
    </row>
    <row r="551" spans="1:8" ht="46.8">
      <c r="A551" s="306" t="s">
        <v>475</v>
      </c>
      <c r="B551" s="317" t="s">
        <v>441</v>
      </c>
      <c r="C551" s="306" t="s">
        <v>490</v>
      </c>
      <c r="D551" s="306" t="s">
        <v>201</v>
      </c>
      <c r="E551" s="306"/>
      <c r="F551" s="178">
        <v>1066585.23</v>
      </c>
      <c r="G551" s="178">
        <v>53095.23</v>
      </c>
      <c r="H551" s="178">
        <v>53095.23</v>
      </c>
    </row>
    <row r="552" spans="1:8" ht="15.6">
      <c r="A552" s="306" t="s">
        <v>1537</v>
      </c>
      <c r="B552" s="317" t="s">
        <v>326</v>
      </c>
      <c r="C552" s="306" t="s">
        <v>490</v>
      </c>
      <c r="D552" s="306" t="s">
        <v>201</v>
      </c>
      <c r="E552" s="306" t="s">
        <v>327</v>
      </c>
      <c r="F552" s="178">
        <v>53095.23</v>
      </c>
      <c r="G552" s="178">
        <v>53095.23</v>
      </c>
      <c r="H552" s="178">
        <v>53095.23</v>
      </c>
    </row>
    <row r="553" spans="1:8" ht="62.4">
      <c r="A553" s="306" t="s">
        <v>1551</v>
      </c>
      <c r="B553" s="317" t="s">
        <v>332</v>
      </c>
      <c r="C553" s="306" t="s">
        <v>490</v>
      </c>
      <c r="D553" s="306" t="s">
        <v>201</v>
      </c>
      <c r="E553" s="306" t="s">
        <v>333</v>
      </c>
      <c r="F553" s="178">
        <v>53095.23</v>
      </c>
      <c r="G553" s="178">
        <v>53095.23</v>
      </c>
      <c r="H553" s="178">
        <v>53095.23</v>
      </c>
    </row>
    <row r="554" spans="1:8" ht="62.4">
      <c r="A554" s="306" t="s">
        <v>1552</v>
      </c>
      <c r="B554" s="315" t="s">
        <v>332</v>
      </c>
      <c r="C554" s="314" t="s">
        <v>490</v>
      </c>
      <c r="D554" s="314" t="s">
        <v>201</v>
      </c>
      <c r="E554" s="314" t="s">
        <v>333</v>
      </c>
      <c r="F554" s="316">
        <v>53095.23</v>
      </c>
      <c r="G554" s="316">
        <v>53095.23</v>
      </c>
      <c r="H554" s="316">
        <v>53095.23</v>
      </c>
    </row>
    <row r="555" spans="1:8" ht="15.6">
      <c r="A555" s="306" t="s">
        <v>1553</v>
      </c>
      <c r="B555" s="317" t="s">
        <v>364</v>
      </c>
      <c r="C555" s="306" t="s">
        <v>490</v>
      </c>
      <c r="D555" s="306" t="s">
        <v>201</v>
      </c>
      <c r="E555" s="306" t="s">
        <v>365</v>
      </c>
      <c r="F555" s="178">
        <v>1013490</v>
      </c>
      <c r="G555" s="178">
        <v>0</v>
      </c>
      <c r="H555" s="178">
        <v>0</v>
      </c>
    </row>
    <row r="556" spans="1:8" ht="15.6">
      <c r="A556" s="306" t="s">
        <v>1554</v>
      </c>
      <c r="B556" s="317" t="s">
        <v>366</v>
      </c>
      <c r="C556" s="306" t="s">
        <v>490</v>
      </c>
      <c r="D556" s="306" t="s">
        <v>201</v>
      </c>
      <c r="E556" s="306" t="s">
        <v>367</v>
      </c>
      <c r="F556" s="178">
        <v>1013490</v>
      </c>
      <c r="G556" s="178">
        <v>0</v>
      </c>
      <c r="H556" s="178">
        <v>0</v>
      </c>
    </row>
    <row r="557" spans="1:8" ht="15.6">
      <c r="A557" s="306" t="s">
        <v>1555</v>
      </c>
      <c r="B557" s="315" t="s">
        <v>366</v>
      </c>
      <c r="C557" s="314" t="s">
        <v>490</v>
      </c>
      <c r="D557" s="314" t="s">
        <v>201</v>
      </c>
      <c r="E557" s="314" t="s">
        <v>367</v>
      </c>
      <c r="F557" s="316">
        <v>1013490</v>
      </c>
      <c r="G557" s="316">
        <v>0</v>
      </c>
      <c r="H557" s="316">
        <v>0</v>
      </c>
    </row>
    <row r="558" spans="1:8" ht="15.6">
      <c r="A558" s="306" t="s">
        <v>1556</v>
      </c>
      <c r="B558" s="317" t="s">
        <v>491</v>
      </c>
      <c r="C558" s="306" t="s">
        <v>490</v>
      </c>
      <c r="D558" s="306" t="s">
        <v>492</v>
      </c>
      <c r="E558" s="306"/>
      <c r="F558" s="178">
        <v>140000</v>
      </c>
      <c r="G558" s="178">
        <v>100000</v>
      </c>
      <c r="H558" s="178">
        <v>70000</v>
      </c>
    </row>
    <row r="559" spans="1:8" ht="15.6">
      <c r="A559" s="306" t="s">
        <v>1557</v>
      </c>
      <c r="B559" s="317" t="s">
        <v>493</v>
      </c>
      <c r="C559" s="306" t="s">
        <v>490</v>
      </c>
      <c r="D559" s="306" t="s">
        <v>494</v>
      </c>
      <c r="E559" s="306"/>
      <c r="F559" s="178">
        <v>140000</v>
      </c>
      <c r="G559" s="178">
        <v>100000</v>
      </c>
      <c r="H559" s="178">
        <v>70000</v>
      </c>
    </row>
    <row r="560" spans="1:8" ht="15.6">
      <c r="A560" s="306" t="s">
        <v>1558</v>
      </c>
      <c r="B560" s="317" t="s">
        <v>326</v>
      </c>
      <c r="C560" s="306" t="s">
        <v>490</v>
      </c>
      <c r="D560" s="306" t="s">
        <v>494</v>
      </c>
      <c r="E560" s="306" t="s">
        <v>327</v>
      </c>
      <c r="F560" s="178">
        <v>140000</v>
      </c>
      <c r="G560" s="178">
        <v>100000</v>
      </c>
      <c r="H560" s="178">
        <v>70000</v>
      </c>
    </row>
    <row r="561" spans="1:8" ht="62.4">
      <c r="A561" s="306" t="s">
        <v>1559</v>
      </c>
      <c r="B561" s="317" t="s">
        <v>332</v>
      </c>
      <c r="C561" s="306" t="s">
        <v>490</v>
      </c>
      <c r="D561" s="306" t="s">
        <v>494</v>
      </c>
      <c r="E561" s="306" t="s">
        <v>333</v>
      </c>
      <c r="F561" s="178">
        <v>140000</v>
      </c>
      <c r="G561" s="178">
        <v>100000</v>
      </c>
      <c r="H561" s="178">
        <v>70000</v>
      </c>
    </row>
    <row r="562" spans="1:8" ht="62.4">
      <c r="A562" s="306" t="s">
        <v>1560</v>
      </c>
      <c r="B562" s="315" t="s">
        <v>332</v>
      </c>
      <c r="C562" s="314" t="s">
        <v>490</v>
      </c>
      <c r="D562" s="314" t="s">
        <v>494</v>
      </c>
      <c r="E562" s="314" t="s">
        <v>333</v>
      </c>
      <c r="F562" s="316">
        <v>140000</v>
      </c>
      <c r="G562" s="316">
        <v>100000</v>
      </c>
      <c r="H562" s="316">
        <v>70000</v>
      </c>
    </row>
    <row r="563" spans="1:8" ht="109.2">
      <c r="A563" s="306" t="s">
        <v>1561</v>
      </c>
      <c r="B563" s="317" t="s">
        <v>495</v>
      </c>
      <c r="C563" s="306" t="s">
        <v>496</v>
      </c>
      <c r="D563" s="306"/>
      <c r="E563" s="306"/>
      <c r="F563" s="178">
        <v>50000</v>
      </c>
      <c r="G563" s="178">
        <v>50000</v>
      </c>
      <c r="H563" s="178">
        <v>50000</v>
      </c>
    </row>
    <row r="564" spans="1:8" ht="46.8">
      <c r="A564" s="306" t="s">
        <v>1562</v>
      </c>
      <c r="B564" s="317" t="s">
        <v>439</v>
      </c>
      <c r="C564" s="306" t="s">
        <v>496</v>
      </c>
      <c r="D564" s="306" t="s">
        <v>440</v>
      </c>
      <c r="E564" s="306"/>
      <c r="F564" s="178">
        <v>50000</v>
      </c>
      <c r="G564" s="178">
        <v>50000</v>
      </c>
      <c r="H564" s="178">
        <v>50000</v>
      </c>
    </row>
    <row r="565" spans="1:8" ht="46.8">
      <c r="A565" s="306" t="s">
        <v>1563</v>
      </c>
      <c r="B565" s="317" t="s">
        <v>441</v>
      </c>
      <c r="C565" s="306" t="s">
        <v>496</v>
      </c>
      <c r="D565" s="306" t="s">
        <v>201</v>
      </c>
      <c r="E565" s="306"/>
      <c r="F565" s="178">
        <v>50000</v>
      </c>
      <c r="G565" s="178">
        <v>50000</v>
      </c>
      <c r="H565" s="178">
        <v>50000</v>
      </c>
    </row>
    <row r="566" spans="1:8" ht="15.6">
      <c r="A566" s="306" t="s">
        <v>1564</v>
      </c>
      <c r="B566" s="317" t="s">
        <v>326</v>
      </c>
      <c r="C566" s="306" t="s">
        <v>496</v>
      </c>
      <c r="D566" s="306" t="s">
        <v>201</v>
      </c>
      <c r="E566" s="306" t="s">
        <v>327</v>
      </c>
      <c r="F566" s="178">
        <v>50000</v>
      </c>
      <c r="G566" s="178">
        <v>50000</v>
      </c>
      <c r="H566" s="178">
        <v>50000</v>
      </c>
    </row>
    <row r="567" spans="1:8" ht="62.4">
      <c r="A567" s="306" t="s">
        <v>1565</v>
      </c>
      <c r="B567" s="317" t="s">
        <v>332</v>
      </c>
      <c r="C567" s="306" t="s">
        <v>496</v>
      </c>
      <c r="D567" s="306" t="s">
        <v>201</v>
      </c>
      <c r="E567" s="306" t="s">
        <v>333</v>
      </c>
      <c r="F567" s="178">
        <v>50000</v>
      </c>
      <c r="G567" s="178">
        <v>50000</v>
      </c>
      <c r="H567" s="178">
        <v>50000</v>
      </c>
    </row>
    <row r="568" spans="1:8" ht="62.4">
      <c r="A568" s="306" t="s">
        <v>1566</v>
      </c>
      <c r="B568" s="315" t="s">
        <v>332</v>
      </c>
      <c r="C568" s="314" t="s">
        <v>496</v>
      </c>
      <c r="D568" s="314" t="s">
        <v>201</v>
      </c>
      <c r="E568" s="314" t="s">
        <v>333</v>
      </c>
      <c r="F568" s="316">
        <v>50000</v>
      </c>
      <c r="G568" s="316">
        <v>50000</v>
      </c>
      <c r="H568" s="316">
        <v>50000</v>
      </c>
    </row>
    <row r="569" spans="1:8" ht="46.8">
      <c r="A569" s="306" t="s">
        <v>1567</v>
      </c>
      <c r="B569" s="317" t="s">
        <v>433</v>
      </c>
      <c r="C569" s="306" t="s">
        <v>497</v>
      </c>
      <c r="D569" s="306"/>
      <c r="E569" s="306"/>
      <c r="F569" s="178">
        <v>3224849.44</v>
      </c>
      <c r="G569" s="178">
        <v>2920565</v>
      </c>
      <c r="H569" s="178">
        <v>2920565</v>
      </c>
    </row>
    <row r="570" spans="1:8" ht="109.2">
      <c r="A570" s="306" t="s">
        <v>1568</v>
      </c>
      <c r="B570" s="317" t="s">
        <v>498</v>
      </c>
      <c r="C570" s="306" t="s">
        <v>499</v>
      </c>
      <c r="D570" s="306"/>
      <c r="E570" s="306"/>
      <c r="F570" s="178">
        <v>3224849.44</v>
      </c>
      <c r="G570" s="178">
        <v>2920565</v>
      </c>
      <c r="H570" s="178">
        <v>2920565</v>
      </c>
    </row>
    <row r="571" spans="1:8" ht="93.6">
      <c r="A571" s="306" t="s">
        <v>1569</v>
      </c>
      <c r="B571" s="317" t="s">
        <v>437</v>
      </c>
      <c r="C571" s="306" t="s">
        <v>499</v>
      </c>
      <c r="D571" s="306" t="s">
        <v>200</v>
      </c>
      <c r="E571" s="306"/>
      <c r="F571" s="178">
        <v>2979572</v>
      </c>
      <c r="G571" s="178">
        <v>2920565</v>
      </c>
      <c r="H571" s="178">
        <v>2920565</v>
      </c>
    </row>
    <row r="572" spans="1:8" ht="31.2">
      <c r="A572" s="306" t="s">
        <v>1570</v>
      </c>
      <c r="B572" s="317" t="s">
        <v>438</v>
      </c>
      <c r="C572" s="306" t="s">
        <v>499</v>
      </c>
      <c r="D572" s="306" t="s">
        <v>215</v>
      </c>
      <c r="E572" s="306"/>
      <c r="F572" s="178">
        <v>2979572</v>
      </c>
      <c r="G572" s="178">
        <v>2920565</v>
      </c>
      <c r="H572" s="178">
        <v>2920565</v>
      </c>
    </row>
    <row r="573" spans="1:8" ht="15.6">
      <c r="A573" s="306" t="s">
        <v>1571</v>
      </c>
      <c r="B573" s="317" t="s">
        <v>326</v>
      </c>
      <c r="C573" s="306" t="s">
        <v>499</v>
      </c>
      <c r="D573" s="306" t="s">
        <v>215</v>
      </c>
      <c r="E573" s="306" t="s">
        <v>327</v>
      </c>
      <c r="F573" s="178">
        <v>2979572</v>
      </c>
      <c r="G573" s="178">
        <v>2920565</v>
      </c>
      <c r="H573" s="178">
        <v>2920565</v>
      </c>
    </row>
    <row r="574" spans="1:8" ht="62.4">
      <c r="A574" s="306" t="s">
        <v>1572</v>
      </c>
      <c r="B574" s="317" t="s">
        <v>332</v>
      </c>
      <c r="C574" s="306" t="s">
        <v>499</v>
      </c>
      <c r="D574" s="306" t="s">
        <v>215</v>
      </c>
      <c r="E574" s="306" t="s">
        <v>333</v>
      </c>
      <c r="F574" s="178">
        <v>2979572</v>
      </c>
      <c r="G574" s="178">
        <v>2920565</v>
      </c>
      <c r="H574" s="178">
        <v>2920565</v>
      </c>
    </row>
    <row r="575" spans="1:8" ht="62.4">
      <c r="A575" s="306" t="s">
        <v>1573</v>
      </c>
      <c r="B575" s="315" t="s">
        <v>332</v>
      </c>
      <c r="C575" s="314" t="s">
        <v>499</v>
      </c>
      <c r="D575" s="314" t="s">
        <v>215</v>
      </c>
      <c r="E575" s="314" t="s">
        <v>333</v>
      </c>
      <c r="F575" s="316">
        <v>2979572</v>
      </c>
      <c r="G575" s="316">
        <v>2920565</v>
      </c>
      <c r="H575" s="316">
        <v>2920565</v>
      </c>
    </row>
    <row r="576" spans="1:8" ht="46.8">
      <c r="A576" s="306" t="s">
        <v>1574</v>
      </c>
      <c r="B576" s="317" t="s">
        <v>439</v>
      </c>
      <c r="C576" s="306" t="s">
        <v>499</v>
      </c>
      <c r="D576" s="306" t="s">
        <v>440</v>
      </c>
      <c r="E576" s="306"/>
      <c r="F576" s="178">
        <v>245277.44</v>
      </c>
      <c r="G576" s="178">
        <v>0</v>
      </c>
      <c r="H576" s="178">
        <v>0</v>
      </c>
    </row>
    <row r="577" spans="1:8" ht="46.8">
      <c r="A577" s="306" t="s">
        <v>1575</v>
      </c>
      <c r="B577" s="317" t="s">
        <v>441</v>
      </c>
      <c r="C577" s="306" t="s">
        <v>499</v>
      </c>
      <c r="D577" s="306" t="s">
        <v>201</v>
      </c>
      <c r="E577" s="306"/>
      <c r="F577" s="178">
        <v>245277.44</v>
      </c>
      <c r="G577" s="178">
        <v>0</v>
      </c>
      <c r="H577" s="178">
        <v>0</v>
      </c>
    </row>
    <row r="578" spans="1:8" ht="15.6">
      <c r="A578" s="306" t="s">
        <v>1576</v>
      </c>
      <c r="B578" s="317" t="s">
        <v>326</v>
      </c>
      <c r="C578" s="306" t="s">
        <v>499</v>
      </c>
      <c r="D578" s="306" t="s">
        <v>201</v>
      </c>
      <c r="E578" s="306" t="s">
        <v>327</v>
      </c>
      <c r="F578" s="178">
        <v>245277.44</v>
      </c>
      <c r="G578" s="178">
        <v>0</v>
      </c>
      <c r="H578" s="178">
        <v>0</v>
      </c>
    </row>
    <row r="579" spans="1:8" ht="62.4">
      <c r="A579" s="306" t="s">
        <v>1577</v>
      </c>
      <c r="B579" s="317" t="s">
        <v>332</v>
      </c>
      <c r="C579" s="306" t="s">
        <v>499</v>
      </c>
      <c r="D579" s="306" t="s">
        <v>201</v>
      </c>
      <c r="E579" s="306" t="s">
        <v>333</v>
      </c>
      <c r="F579" s="178">
        <v>245277.44</v>
      </c>
      <c r="G579" s="178">
        <v>0</v>
      </c>
      <c r="H579" s="178">
        <v>0</v>
      </c>
    </row>
    <row r="580" spans="1:8" ht="62.4">
      <c r="A580" s="306" t="s">
        <v>1578</v>
      </c>
      <c r="B580" s="315" t="s">
        <v>332</v>
      </c>
      <c r="C580" s="314" t="s">
        <v>499</v>
      </c>
      <c r="D580" s="314" t="s">
        <v>201</v>
      </c>
      <c r="E580" s="314" t="s">
        <v>333</v>
      </c>
      <c r="F580" s="316">
        <v>245277.44</v>
      </c>
      <c r="G580" s="316">
        <v>0</v>
      </c>
      <c r="H580" s="316">
        <v>0</v>
      </c>
    </row>
    <row r="581" spans="1:8" ht="78">
      <c r="A581" s="306" t="s">
        <v>1579</v>
      </c>
      <c r="B581" s="317" t="s">
        <v>659</v>
      </c>
      <c r="C581" s="306" t="s">
        <v>660</v>
      </c>
      <c r="D581" s="306"/>
      <c r="E581" s="306"/>
      <c r="F581" s="178">
        <v>100000</v>
      </c>
      <c r="G581" s="178">
        <v>100000</v>
      </c>
      <c r="H581" s="178">
        <v>100000</v>
      </c>
    </row>
    <row r="582" spans="1:8" ht="46.8">
      <c r="A582" s="306" t="s">
        <v>1580</v>
      </c>
      <c r="B582" s="317" t="s">
        <v>661</v>
      </c>
      <c r="C582" s="306" t="s">
        <v>662</v>
      </c>
      <c r="D582" s="306"/>
      <c r="E582" s="306"/>
      <c r="F582" s="178">
        <v>100000</v>
      </c>
      <c r="G582" s="178">
        <v>100000</v>
      </c>
      <c r="H582" s="178">
        <v>100000</v>
      </c>
    </row>
    <row r="583" spans="1:8" ht="140.4">
      <c r="A583" s="306" t="s">
        <v>1581</v>
      </c>
      <c r="B583" s="318" t="s">
        <v>1037</v>
      </c>
      <c r="C583" s="306" t="s">
        <v>1038</v>
      </c>
      <c r="D583" s="306"/>
      <c r="E583" s="306"/>
      <c r="F583" s="178">
        <v>100000</v>
      </c>
      <c r="G583" s="178">
        <v>100000</v>
      </c>
      <c r="H583" s="178">
        <v>100000</v>
      </c>
    </row>
    <row r="584" spans="1:8" ht="15.6">
      <c r="A584" s="306" t="s">
        <v>1582</v>
      </c>
      <c r="B584" s="317" t="s">
        <v>491</v>
      </c>
      <c r="C584" s="306" t="s">
        <v>1038</v>
      </c>
      <c r="D584" s="306" t="s">
        <v>492</v>
      </c>
      <c r="E584" s="306"/>
      <c r="F584" s="178">
        <v>100000</v>
      </c>
      <c r="G584" s="178">
        <v>100000</v>
      </c>
      <c r="H584" s="178">
        <v>100000</v>
      </c>
    </row>
    <row r="585" spans="1:8" ht="78">
      <c r="A585" s="306" t="s">
        <v>1583</v>
      </c>
      <c r="B585" s="317" t="s">
        <v>517</v>
      </c>
      <c r="C585" s="306" t="s">
        <v>1038</v>
      </c>
      <c r="D585" s="306" t="s">
        <v>518</v>
      </c>
      <c r="E585" s="306"/>
      <c r="F585" s="178">
        <v>100000</v>
      </c>
      <c r="G585" s="178">
        <v>100000</v>
      </c>
      <c r="H585" s="178">
        <v>100000</v>
      </c>
    </row>
    <row r="586" spans="1:8" ht="15.6">
      <c r="A586" s="306" t="s">
        <v>1584</v>
      </c>
      <c r="B586" s="317" t="s">
        <v>352</v>
      </c>
      <c r="C586" s="306" t="s">
        <v>1038</v>
      </c>
      <c r="D586" s="306" t="s">
        <v>518</v>
      </c>
      <c r="E586" s="306" t="s">
        <v>353</v>
      </c>
      <c r="F586" s="178">
        <v>100000</v>
      </c>
      <c r="G586" s="178">
        <v>100000</v>
      </c>
      <c r="H586" s="178">
        <v>100000</v>
      </c>
    </row>
    <row r="587" spans="1:8" ht="31.2">
      <c r="A587" s="306" t="s">
        <v>1585</v>
      </c>
      <c r="B587" s="317" t="s">
        <v>362</v>
      </c>
      <c r="C587" s="306" t="s">
        <v>1038</v>
      </c>
      <c r="D587" s="306" t="s">
        <v>518</v>
      </c>
      <c r="E587" s="306" t="s">
        <v>363</v>
      </c>
      <c r="F587" s="178">
        <v>100000</v>
      </c>
      <c r="G587" s="178">
        <v>100000</v>
      </c>
      <c r="H587" s="178">
        <v>100000</v>
      </c>
    </row>
    <row r="588" spans="1:8" ht="31.2">
      <c r="A588" s="306" t="s">
        <v>1586</v>
      </c>
      <c r="B588" s="315" t="s">
        <v>362</v>
      </c>
      <c r="C588" s="314" t="s">
        <v>1038</v>
      </c>
      <c r="D588" s="314" t="s">
        <v>518</v>
      </c>
      <c r="E588" s="314" t="s">
        <v>363</v>
      </c>
      <c r="F588" s="316">
        <v>100000</v>
      </c>
      <c r="G588" s="316">
        <v>100000</v>
      </c>
      <c r="H588" s="316">
        <v>100000</v>
      </c>
    </row>
    <row r="589" spans="1:8" ht="78">
      <c r="A589" s="306" t="s">
        <v>1587</v>
      </c>
      <c r="B589" s="317" t="s">
        <v>663</v>
      </c>
      <c r="C589" s="306" t="s">
        <v>664</v>
      </c>
      <c r="D589" s="306"/>
      <c r="E589" s="306"/>
      <c r="F589" s="178">
        <v>1020000</v>
      </c>
      <c r="G589" s="178">
        <v>1200000</v>
      </c>
      <c r="H589" s="178">
        <v>1500000</v>
      </c>
    </row>
    <row r="590" spans="1:8" ht="234">
      <c r="A590" s="306" t="s">
        <v>1588</v>
      </c>
      <c r="B590" s="318" t="s">
        <v>886</v>
      </c>
      <c r="C590" s="306" t="s">
        <v>885</v>
      </c>
      <c r="D590" s="306"/>
      <c r="E590" s="306"/>
      <c r="F590" s="178">
        <v>1020000</v>
      </c>
      <c r="G590" s="178">
        <v>1200000</v>
      </c>
      <c r="H590" s="178">
        <v>1500000</v>
      </c>
    </row>
    <row r="591" spans="1:8" ht="46.8">
      <c r="A591" s="306" t="s">
        <v>1589</v>
      </c>
      <c r="B591" s="317" t="s">
        <v>439</v>
      </c>
      <c r="C591" s="306" t="s">
        <v>885</v>
      </c>
      <c r="D591" s="306" t="s">
        <v>440</v>
      </c>
      <c r="E591" s="306"/>
      <c r="F591" s="178">
        <v>1020000</v>
      </c>
      <c r="G591" s="178">
        <v>1200000</v>
      </c>
      <c r="H591" s="178">
        <v>1500000</v>
      </c>
    </row>
    <row r="592" spans="1:8" ht="46.8">
      <c r="A592" s="306" t="s">
        <v>1590</v>
      </c>
      <c r="B592" s="317" t="s">
        <v>441</v>
      </c>
      <c r="C592" s="306" t="s">
        <v>885</v>
      </c>
      <c r="D592" s="306" t="s">
        <v>201</v>
      </c>
      <c r="E592" s="306"/>
      <c r="F592" s="178">
        <v>1020000</v>
      </c>
      <c r="G592" s="178">
        <v>1200000</v>
      </c>
      <c r="H592" s="178">
        <v>1500000</v>
      </c>
    </row>
    <row r="593" spans="1:8" ht="15.6">
      <c r="A593" s="306" t="s">
        <v>1591</v>
      </c>
      <c r="B593" s="317" t="s">
        <v>352</v>
      </c>
      <c r="C593" s="306" t="s">
        <v>885</v>
      </c>
      <c r="D593" s="306" t="s">
        <v>201</v>
      </c>
      <c r="E593" s="306" t="s">
        <v>353</v>
      </c>
      <c r="F593" s="178">
        <v>1020000</v>
      </c>
      <c r="G593" s="178">
        <v>1200000</v>
      </c>
      <c r="H593" s="178">
        <v>1500000</v>
      </c>
    </row>
    <row r="594" spans="1:8" ht="31.2">
      <c r="A594" s="306" t="s">
        <v>1592</v>
      </c>
      <c r="B594" s="317" t="s">
        <v>362</v>
      </c>
      <c r="C594" s="306" t="s">
        <v>885</v>
      </c>
      <c r="D594" s="306" t="s">
        <v>201</v>
      </c>
      <c r="E594" s="306" t="s">
        <v>363</v>
      </c>
      <c r="F594" s="178">
        <v>1020000</v>
      </c>
      <c r="G594" s="178">
        <v>1200000</v>
      </c>
      <c r="H594" s="178">
        <v>1500000</v>
      </c>
    </row>
    <row r="595" spans="1:8" ht="31.2">
      <c r="A595" s="306" t="s">
        <v>1593</v>
      </c>
      <c r="B595" s="315" t="s">
        <v>362</v>
      </c>
      <c r="C595" s="314" t="s">
        <v>885</v>
      </c>
      <c r="D595" s="314" t="s">
        <v>201</v>
      </c>
      <c r="E595" s="314" t="s">
        <v>363</v>
      </c>
      <c r="F595" s="316">
        <v>1020000</v>
      </c>
      <c r="G595" s="316">
        <v>1200000</v>
      </c>
      <c r="H595" s="316">
        <v>1500000</v>
      </c>
    </row>
    <row r="596" spans="1:8" ht="31.2">
      <c r="A596" s="306" t="s">
        <v>1594</v>
      </c>
      <c r="B596" s="317" t="s">
        <v>572</v>
      </c>
      <c r="C596" s="306" t="s">
        <v>573</v>
      </c>
      <c r="D596" s="306"/>
      <c r="E596" s="306"/>
      <c r="F596" s="178">
        <v>100000</v>
      </c>
      <c r="G596" s="178">
        <v>50000</v>
      </c>
      <c r="H596" s="178">
        <v>50000</v>
      </c>
    </row>
    <row r="597" spans="1:8" ht="31.2">
      <c r="A597" s="306" t="s">
        <v>1595</v>
      </c>
      <c r="B597" s="317" t="s">
        <v>574</v>
      </c>
      <c r="C597" s="306" t="s">
        <v>575</v>
      </c>
      <c r="D597" s="306"/>
      <c r="E597" s="306"/>
      <c r="F597" s="178">
        <v>100000</v>
      </c>
      <c r="G597" s="178">
        <v>50000</v>
      </c>
      <c r="H597" s="178">
        <v>50000</v>
      </c>
    </row>
    <row r="598" spans="1:8" ht="62.4">
      <c r="A598" s="306" t="s">
        <v>1596</v>
      </c>
      <c r="B598" s="317" t="s">
        <v>576</v>
      </c>
      <c r="C598" s="306" t="s">
        <v>577</v>
      </c>
      <c r="D598" s="306"/>
      <c r="E598" s="306"/>
      <c r="F598" s="178">
        <v>100000</v>
      </c>
      <c r="G598" s="178">
        <v>50000</v>
      </c>
      <c r="H598" s="178">
        <v>50000</v>
      </c>
    </row>
    <row r="599" spans="1:8" ht="46.8">
      <c r="A599" s="306" t="s">
        <v>1597</v>
      </c>
      <c r="B599" s="317" t="s">
        <v>439</v>
      </c>
      <c r="C599" s="306" t="s">
        <v>577</v>
      </c>
      <c r="D599" s="306" t="s">
        <v>440</v>
      </c>
      <c r="E599" s="306"/>
      <c r="F599" s="178">
        <v>100000</v>
      </c>
      <c r="G599" s="178">
        <v>50000</v>
      </c>
      <c r="H599" s="178">
        <v>50000</v>
      </c>
    </row>
    <row r="600" spans="1:8" ht="46.8">
      <c r="A600" s="306" t="s">
        <v>1598</v>
      </c>
      <c r="B600" s="317" t="s">
        <v>441</v>
      </c>
      <c r="C600" s="306" t="s">
        <v>577</v>
      </c>
      <c r="D600" s="306" t="s">
        <v>201</v>
      </c>
      <c r="E600" s="306"/>
      <c r="F600" s="178">
        <v>100000</v>
      </c>
      <c r="G600" s="178">
        <v>50000</v>
      </c>
      <c r="H600" s="178">
        <v>50000</v>
      </c>
    </row>
    <row r="601" spans="1:8" ht="15.6">
      <c r="A601" s="306" t="s">
        <v>1599</v>
      </c>
      <c r="B601" s="317" t="s">
        <v>372</v>
      </c>
      <c r="C601" s="306" t="s">
        <v>577</v>
      </c>
      <c r="D601" s="306" t="s">
        <v>201</v>
      </c>
      <c r="E601" s="306" t="s">
        <v>373</v>
      </c>
      <c r="F601" s="178">
        <v>100000</v>
      </c>
      <c r="G601" s="178">
        <v>50000</v>
      </c>
      <c r="H601" s="178">
        <v>50000</v>
      </c>
    </row>
    <row r="602" spans="1:8" ht="31.2">
      <c r="A602" s="306" t="s">
        <v>1600</v>
      </c>
      <c r="B602" s="317" t="s">
        <v>374</v>
      </c>
      <c r="C602" s="306" t="s">
        <v>577</v>
      </c>
      <c r="D602" s="306" t="s">
        <v>201</v>
      </c>
      <c r="E602" s="306" t="s">
        <v>375</v>
      </c>
      <c r="F602" s="178">
        <v>100000</v>
      </c>
      <c r="G602" s="178">
        <v>50000</v>
      </c>
      <c r="H602" s="178">
        <v>50000</v>
      </c>
    </row>
    <row r="603" spans="1:8" ht="31.2">
      <c r="A603" s="306" t="s">
        <v>1601</v>
      </c>
      <c r="B603" s="315" t="s">
        <v>374</v>
      </c>
      <c r="C603" s="314" t="s">
        <v>577</v>
      </c>
      <c r="D603" s="314" t="s">
        <v>201</v>
      </c>
      <c r="E603" s="314" t="s">
        <v>375</v>
      </c>
      <c r="F603" s="316">
        <v>100000</v>
      </c>
      <c r="G603" s="316">
        <v>50000</v>
      </c>
      <c r="H603" s="316">
        <v>50000</v>
      </c>
    </row>
    <row r="604" spans="1:8" ht="46.8">
      <c r="A604" s="306" t="s">
        <v>1602</v>
      </c>
      <c r="B604" s="317" t="s">
        <v>511</v>
      </c>
      <c r="C604" s="306" t="s">
        <v>512</v>
      </c>
      <c r="D604" s="306"/>
      <c r="E604" s="306"/>
      <c r="F604" s="178">
        <v>4381215.3</v>
      </c>
      <c r="G604" s="178">
        <v>4337615.3</v>
      </c>
      <c r="H604" s="178">
        <v>4337615.3</v>
      </c>
    </row>
    <row r="605" spans="1:8" ht="31.2">
      <c r="A605" s="306" t="s">
        <v>1603</v>
      </c>
      <c r="B605" s="317" t="s">
        <v>513</v>
      </c>
      <c r="C605" s="306" t="s">
        <v>514</v>
      </c>
      <c r="D605" s="306"/>
      <c r="E605" s="306"/>
      <c r="F605" s="178">
        <v>2400</v>
      </c>
      <c r="G605" s="178">
        <v>0</v>
      </c>
      <c r="H605" s="178">
        <v>0</v>
      </c>
    </row>
    <row r="606" spans="1:8" ht="140.4">
      <c r="A606" s="306" t="s">
        <v>1604</v>
      </c>
      <c r="B606" s="318" t="s">
        <v>515</v>
      </c>
      <c r="C606" s="306" t="s">
        <v>516</v>
      </c>
      <c r="D606" s="306"/>
      <c r="E606" s="306"/>
      <c r="F606" s="178">
        <v>2400</v>
      </c>
      <c r="G606" s="178">
        <v>0</v>
      </c>
      <c r="H606" s="178">
        <v>0</v>
      </c>
    </row>
    <row r="607" spans="1:8" ht="15.6">
      <c r="A607" s="306" t="s">
        <v>1605</v>
      </c>
      <c r="B607" s="317" t="s">
        <v>491</v>
      </c>
      <c r="C607" s="306" t="s">
        <v>516</v>
      </c>
      <c r="D607" s="306" t="s">
        <v>492</v>
      </c>
      <c r="E607" s="306"/>
      <c r="F607" s="178">
        <v>2400</v>
      </c>
      <c r="G607" s="178">
        <v>0</v>
      </c>
      <c r="H607" s="178">
        <v>0</v>
      </c>
    </row>
    <row r="608" spans="1:8" ht="78">
      <c r="A608" s="306" t="s">
        <v>1606</v>
      </c>
      <c r="B608" s="317" t="s">
        <v>517</v>
      </c>
      <c r="C608" s="306" t="s">
        <v>516</v>
      </c>
      <c r="D608" s="306" t="s">
        <v>518</v>
      </c>
      <c r="E608" s="306"/>
      <c r="F608" s="178">
        <v>2400</v>
      </c>
      <c r="G608" s="178">
        <v>0</v>
      </c>
      <c r="H608" s="178">
        <v>0</v>
      </c>
    </row>
    <row r="609" spans="1:8" ht="15.6">
      <c r="A609" s="306" t="s">
        <v>1607</v>
      </c>
      <c r="B609" s="317" t="s">
        <v>352</v>
      </c>
      <c r="C609" s="306" t="s">
        <v>516</v>
      </c>
      <c r="D609" s="306" t="s">
        <v>518</v>
      </c>
      <c r="E609" s="306" t="s">
        <v>353</v>
      </c>
      <c r="F609" s="178">
        <v>2400</v>
      </c>
      <c r="G609" s="178">
        <v>0</v>
      </c>
      <c r="H609" s="178">
        <v>0</v>
      </c>
    </row>
    <row r="610" spans="1:8" ht="15.6">
      <c r="A610" s="306" t="s">
        <v>1608</v>
      </c>
      <c r="B610" s="317" t="s">
        <v>354</v>
      </c>
      <c r="C610" s="306" t="s">
        <v>516</v>
      </c>
      <c r="D610" s="306" t="s">
        <v>518</v>
      </c>
      <c r="E610" s="306" t="s">
        <v>355</v>
      </c>
      <c r="F610" s="178">
        <v>2400</v>
      </c>
      <c r="G610" s="178">
        <v>0</v>
      </c>
      <c r="H610" s="178">
        <v>0</v>
      </c>
    </row>
    <row r="611" spans="1:8" ht="15.6">
      <c r="A611" s="306" t="s">
        <v>530</v>
      </c>
      <c r="B611" s="315" t="s">
        <v>354</v>
      </c>
      <c r="C611" s="314" t="s">
        <v>516</v>
      </c>
      <c r="D611" s="314" t="s">
        <v>518</v>
      </c>
      <c r="E611" s="314" t="s">
        <v>355</v>
      </c>
      <c r="F611" s="316">
        <v>2400</v>
      </c>
      <c r="G611" s="316">
        <v>0</v>
      </c>
      <c r="H611" s="316">
        <v>0</v>
      </c>
    </row>
    <row r="612" spans="1:8" ht="62.4">
      <c r="A612" s="306" t="s">
        <v>1609</v>
      </c>
      <c r="B612" s="317" t="s">
        <v>525</v>
      </c>
      <c r="C612" s="306" t="s">
        <v>526</v>
      </c>
      <c r="D612" s="306"/>
      <c r="E612" s="306"/>
      <c r="F612" s="178">
        <v>415700</v>
      </c>
      <c r="G612" s="178">
        <v>415700</v>
      </c>
      <c r="H612" s="178">
        <v>415700</v>
      </c>
    </row>
    <row r="613" spans="1:8" ht="187.2">
      <c r="A613" s="306" t="s">
        <v>1610</v>
      </c>
      <c r="B613" s="318" t="s">
        <v>527</v>
      </c>
      <c r="C613" s="306" t="s">
        <v>528</v>
      </c>
      <c r="D613" s="306"/>
      <c r="E613" s="306"/>
      <c r="F613" s="178">
        <v>415700</v>
      </c>
      <c r="G613" s="178">
        <v>415700</v>
      </c>
      <c r="H613" s="178">
        <v>415700</v>
      </c>
    </row>
    <row r="614" spans="1:8" ht="46.8">
      <c r="A614" s="306" t="s">
        <v>1611</v>
      </c>
      <c r="B614" s="317" t="s">
        <v>439</v>
      </c>
      <c r="C614" s="306" t="s">
        <v>528</v>
      </c>
      <c r="D614" s="306" t="s">
        <v>440</v>
      </c>
      <c r="E614" s="306"/>
      <c r="F614" s="178">
        <v>415700</v>
      </c>
      <c r="G614" s="178">
        <v>415700</v>
      </c>
      <c r="H614" s="178">
        <v>415700</v>
      </c>
    </row>
    <row r="615" spans="1:8" ht="46.8">
      <c r="A615" s="306" t="s">
        <v>1612</v>
      </c>
      <c r="B615" s="317" t="s">
        <v>441</v>
      </c>
      <c r="C615" s="306" t="s">
        <v>528</v>
      </c>
      <c r="D615" s="306" t="s">
        <v>201</v>
      </c>
      <c r="E615" s="306"/>
      <c r="F615" s="178">
        <v>415700</v>
      </c>
      <c r="G615" s="178">
        <v>415700</v>
      </c>
      <c r="H615" s="178">
        <v>415700</v>
      </c>
    </row>
    <row r="616" spans="1:8" ht="15.6">
      <c r="A616" s="306" t="s">
        <v>1613</v>
      </c>
      <c r="B616" s="317" t="s">
        <v>352</v>
      </c>
      <c r="C616" s="306" t="s">
        <v>528</v>
      </c>
      <c r="D616" s="306" t="s">
        <v>201</v>
      </c>
      <c r="E616" s="306" t="s">
        <v>353</v>
      </c>
      <c r="F616" s="178">
        <v>415700</v>
      </c>
      <c r="G616" s="178">
        <v>415700</v>
      </c>
      <c r="H616" s="178">
        <v>415700</v>
      </c>
    </row>
    <row r="617" spans="1:8" ht="31.2">
      <c r="A617" s="306" t="s">
        <v>1614</v>
      </c>
      <c r="B617" s="317" t="s">
        <v>362</v>
      </c>
      <c r="C617" s="306" t="s">
        <v>528</v>
      </c>
      <c r="D617" s="306" t="s">
        <v>201</v>
      </c>
      <c r="E617" s="306" t="s">
        <v>363</v>
      </c>
      <c r="F617" s="178">
        <v>415700</v>
      </c>
      <c r="G617" s="178">
        <v>415700</v>
      </c>
      <c r="H617" s="178">
        <v>415700</v>
      </c>
    </row>
    <row r="618" spans="1:8" ht="31.2">
      <c r="A618" s="306" t="s">
        <v>1615</v>
      </c>
      <c r="B618" s="315" t="s">
        <v>362</v>
      </c>
      <c r="C618" s="314" t="s">
        <v>528</v>
      </c>
      <c r="D618" s="314" t="s">
        <v>201</v>
      </c>
      <c r="E618" s="314" t="s">
        <v>363</v>
      </c>
      <c r="F618" s="316">
        <v>415700</v>
      </c>
      <c r="G618" s="316">
        <v>415700</v>
      </c>
      <c r="H618" s="316">
        <v>415700</v>
      </c>
    </row>
    <row r="619" spans="1:8" ht="31.2">
      <c r="A619" s="306" t="s">
        <v>1616</v>
      </c>
      <c r="B619" s="317" t="s">
        <v>519</v>
      </c>
      <c r="C619" s="306" t="s">
        <v>520</v>
      </c>
      <c r="D619" s="306"/>
      <c r="E619" s="306"/>
      <c r="F619" s="178">
        <v>3928215.3</v>
      </c>
      <c r="G619" s="178">
        <v>3921915.3</v>
      </c>
      <c r="H619" s="178">
        <v>3921915.3</v>
      </c>
    </row>
    <row r="620" spans="1:8" ht="109.2">
      <c r="A620" s="306" t="s">
        <v>1617</v>
      </c>
      <c r="B620" s="317" t="s">
        <v>521</v>
      </c>
      <c r="C620" s="306" t="s">
        <v>522</v>
      </c>
      <c r="D620" s="306"/>
      <c r="E620" s="306"/>
      <c r="F620" s="178">
        <v>865215.3</v>
      </c>
      <c r="G620" s="178">
        <v>865215.3</v>
      </c>
      <c r="H620" s="178">
        <v>865215.3</v>
      </c>
    </row>
    <row r="621" spans="1:8" ht="93.6">
      <c r="A621" s="306" t="s">
        <v>532</v>
      </c>
      <c r="B621" s="317" t="s">
        <v>437</v>
      </c>
      <c r="C621" s="306" t="s">
        <v>522</v>
      </c>
      <c r="D621" s="306" t="s">
        <v>200</v>
      </c>
      <c r="E621" s="306"/>
      <c r="F621" s="178">
        <v>808215.3</v>
      </c>
      <c r="G621" s="178">
        <v>808215.3</v>
      </c>
      <c r="H621" s="178">
        <v>808215.3</v>
      </c>
    </row>
    <row r="622" spans="1:8" ht="31.2">
      <c r="A622" s="306" t="s">
        <v>1618</v>
      </c>
      <c r="B622" s="317" t="s">
        <v>438</v>
      </c>
      <c r="C622" s="306" t="s">
        <v>522</v>
      </c>
      <c r="D622" s="306" t="s">
        <v>215</v>
      </c>
      <c r="E622" s="306"/>
      <c r="F622" s="178">
        <v>808215.3</v>
      </c>
      <c r="G622" s="178">
        <v>808215.3</v>
      </c>
      <c r="H622" s="178">
        <v>808215.3</v>
      </c>
    </row>
    <row r="623" spans="1:8" ht="15.6">
      <c r="A623" s="306" t="s">
        <v>1619</v>
      </c>
      <c r="B623" s="317" t="s">
        <v>352</v>
      </c>
      <c r="C623" s="306" t="s">
        <v>522</v>
      </c>
      <c r="D623" s="306" t="s">
        <v>215</v>
      </c>
      <c r="E623" s="306" t="s">
        <v>353</v>
      </c>
      <c r="F623" s="178">
        <v>808215.3</v>
      </c>
      <c r="G623" s="178">
        <v>808215.3</v>
      </c>
      <c r="H623" s="178">
        <v>808215.3</v>
      </c>
    </row>
    <row r="624" spans="1:8" ht="15.6">
      <c r="A624" s="306" t="s">
        <v>1620</v>
      </c>
      <c r="B624" s="317" t="s">
        <v>354</v>
      </c>
      <c r="C624" s="306" t="s">
        <v>522</v>
      </c>
      <c r="D624" s="306" t="s">
        <v>215</v>
      </c>
      <c r="E624" s="306" t="s">
        <v>355</v>
      </c>
      <c r="F624" s="178">
        <v>808215.3</v>
      </c>
      <c r="G624" s="178">
        <v>808215.3</v>
      </c>
      <c r="H624" s="178">
        <v>808215.3</v>
      </c>
    </row>
    <row r="625" spans="1:8" ht="15.6">
      <c r="A625" s="306" t="s">
        <v>1621</v>
      </c>
      <c r="B625" s="315" t="s">
        <v>354</v>
      </c>
      <c r="C625" s="314" t="s">
        <v>522</v>
      </c>
      <c r="D625" s="314" t="s">
        <v>215</v>
      </c>
      <c r="E625" s="314" t="s">
        <v>355</v>
      </c>
      <c r="F625" s="316">
        <v>808215.3</v>
      </c>
      <c r="G625" s="316">
        <v>808215.3</v>
      </c>
      <c r="H625" s="316">
        <v>808215.3</v>
      </c>
    </row>
    <row r="626" spans="1:8" ht="46.8">
      <c r="A626" s="306" t="s">
        <v>1622</v>
      </c>
      <c r="B626" s="317" t="s">
        <v>439</v>
      </c>
      <c r="C626" s="306" t="s">
        <v>522</v>
      </c>
      <c r="D626" s="306" t="s">
        <v>440</v>
      </c>
      <c r="E626" s="306"/>
      <c r="F626" s="178">
        <v>57000</v>
      </c>
      <c r="G626" s="178">
        <v>57000</v>
      </c>
      <c r="H626" s="178">
        <v>57000</v>
      </c>
    </row>
    <row r="627" spans="1:8" ht="46.8">
      <c r="A627" s="306" t="s">
        <v>1623</v>
      </c>
      <c r="B627" s="317" t="s">
        <v>441</v>
      </c>
      <c r="C627" s="306" t="s">
        <v>522</v>
      </c>
      <c r="D627" s="306" t="s">
        <v>201</v>
      </c>
      <c r="E627" s="306"/>
      <c r="F627" s="178">
        <v>57000</v>
      </c>
      <c r="G627" s="178">
        <v>57000</v>
      </c>
      <c r="H627" s="178">
        <v>57000</v>
      </c>
    </row>
    <row r="628" spans="1:8" ht="15.6">
      <c r="A628" s="306" t="s">
        <v>1624</v>
      </c>
      <c r="B628" s="317" t="s">
        <v>352</v>
      </c>
      <c r="C628" s="306" t="s">
        <v>522</v>
      </c>
      <c r="D628" s="306" t="s">
        <v>201</v>
      </c>
      <c r="E628" s="306" t="s">
        <v>353</v>
      </c>
      <c r="F628" s="178">
        <v>57000</v>
      </c>
      <c r="G628" s="178">
        <v>57000</v>
      </c>
      <c r="H628" s="178">
        <v>57000</v>
      </c>
    </row>
    <row r="629" spans="1:8" ht="15.6">
      <c r="A629" s="306" t="s">
        <v>1625</v>
      </c>
      <c r="B629" s="317" t="s">
        <v>354</v>
      </c>
      <c r="C629" s="306" t="s">
        <v>522</v>
      </c>
      <c r="D629" s="306" t="s">
        <v>201</v>
      </c>
      <c r="E629" s="306" t="s">
        <v>355</v>
      </c>
      <c r="F629" s="178">
        <v>57000</v>
      </c>
      <c r="G629" s="178">
        <v>57000</v>
      </c>
      <c r="H629" s="178">
        <v>57000</v>
      </c>
    </row>
    <row r="630" spans="1:8" ht="15.6">
      <c r="A630" s="306" t="s">
        <v>1626</v>
      </c>
      <c r="B630" s="315" t="s">
        <v>354</v>
      </c>
      <c r="C630" s="314" t="s">
        <v>522</v>
      </c>
      <c r="D630" s="314" t="s">
        <v>201</v>
      </c>
      <c r="E630" s="314" t="s">
        <v>355</v>
      </c>
      <c r="F630" s="316">
        <v>57000</v>
      </c>
      <c r="G630" s="316">
        <v>57000</v>
      </c>
      <c r="H630" s="316">
        <v>57000</v>
      </c>
    </row>
    <row r="631" spans="1:8" ht="156">
      <c r="A631" s="306" t="s">
        <v>1627</v>
      </c>
      <c r="B631" s="318" t="s">
        <v>523</v>
      </c>
      <c r="C631" s="306" t="s">
        <v>524</v>
      </c>
      <c r="D631" s="306"/>
      <c r="E631" s="306"/>
      <c r="F631" s="178">
        <v>3063000</v>
      </c>
      <c r="G631" s="178">
        <v>3056700</v>
      </c>
      <c r="H631" s="178">
        <v>3056700</v>
      </c>
    </row>
    <row r="632" spans="1:8" ht="93.6">
      <c r="A632" s="306" t="s">
        <v>1628</v>
      </c>
      <c r="B632" s="317" t="s">
        <v>437</v>
      </c>
      <c r="C632" s="306" t="s">
        <v>524</v>
      </c>
      <c r="D632" s="306" t="s">
        <v>200</v>
      </c>
      <c r="E632" s="306"/>
      <c r="F632" s="178">
        <v>2713800</v>
      </c>
      <c r="G632" s="178">
        <v>2713800</v>
      </c>
      <c r="H632" s="178">
        <v>2713800</v>
      </c>
    </row>
    <row r="633" spans="1:8" ht="31.2">
      <c r="A633" s="306" t="s">
        <v>1629</v>
      </c>
      <c r="B633" s="317" t="s">
        <v>438</v>
      </c>
      <c r="C633" s="306" t="s">
        <v>524</v>
      </c>
      <c r="D633" s="306" t="s">
        <v>215</v>
      </c>
      <c r="E633" s="306"/>
      <c r="F633" s="178">
        <v>2713800</v>
      </c>
      <c r="G633" s="178">
        <v>2713800</v>
      </c>
      <c r="H633" s="178">
        <v>2713800</v>
      </c>
    </row>
    <row r="634" spans="1:8" ht="15.6">
      <c r="A634" s="306" t="s">
        <v>1630</v>
      </c>
      <c r="B634" s="317" t="s">
        <v>352</v>
      </c>
      <c r="C634" s="306" t="s">
        <v>524</v>
      </c>
      <c r="D634" s="306" t="s">
        <v>215</v>
      </c>
      <c r="E634" s="306" t="s">
        <v>353</v>
      </c>
      <c r="F634" s="178">
        <v>2713800</v>
      </c>
      <c r="G634" s="178">
        <v>2713800</v>
      </c>
      <c r="H634" s="178">
        <v>2713800</v>
      </c>
    </row>
    <row r="635" spans="1:8" ht="15.6">
      <c r="A635" s="306" t="s">
        <v>1631</v>
      </c>
      <c r="B635" s="317" t="s">
        <v>354</v>
      </c>
      <c r="C635" s="306" t="s">
        <v>524</v>
      </c>
      <c r="D635" s="306" t="s">
        <v>215</v>
      </c>
      <c r="E635" s="306" t="s">
        <v>355</v>
      </c>
      <c r="F635" s="178">
        <v>2713800</v>
      </c>
      <c r="G635" s="178">
        <v>2713800</v>
      </c>
      <c r="H635" s="178">
        <v>2713800</v>
      </c>
    </row>
    <row r="636" spans="1:8" ht="15.6">
      <c r="A636" s="306" t="s">
        <v>1632</v>
      </c>
      <c r="B636" s="315" t="s">
        <v>354</v>
      </c>
      <c r="C636" s="314" t="s">
        <v>524</v>
      </c>
      <c r="D636" s="314" t="s">
        <v>215</v>
      </c>
      <c r="E636" s="314" t="s">
        <v>355</v>
      </c>
      <c r="F636" s="316">
        <v>2713800</v>
      </c>
      <c r="G636" s="316">
        <v>2713800</v>
      </c>
      <c r="H636" s="316">
        <v>2713800</v>
      </c>
    </row>
    <row r="637" spans="1:8" ht="46.8">
      <c r="A637" s="306" t="s">
        <v>1633</v>
      </c>
      <c r="B637" s="317" t="s">
        <v>439</v>
      </c>
      <c r="C637" s="306" t="s">
        <v>524</v>
      </c>
      <c r="D637" s="306" t="s">
        <v>440</v>
      </c>
      <c r="E637" s="306"/>
      <c r="F637" s="178">
        <v>349200</v>
      </c>
      <c r="G637" s="178">
        <v>342900</v>
      </c>
      <c r="H637" s="178">
        <v>342900</v>
      </c>
    </row>
    <row r="638" spans="1:8" ht="46.8">
      <c r="A638" s="306" t="s">
        <v>1634</v>
      </c>
      <c r="B638" s="317" t="s">
        <v>441</v>
      </c>
      <c r="C638" s="306" t="s">
        <v>524</v>
      </c>
      <c r="D638" s="306" t="s">
        <v>201</v>
      </c>
      <c r="E638" s="306"/>
      <c r="F638" s="178">
        <v>349200</v>
      </c>
      <c r="G638" s="178">
        <v>342900</v>
      </c>
      <c r="H638" s="178">
        <v>342900</v>
      </c>
    </row>
    <row r="639" spans="1:8" ht="15.6">
      <c r="A639" s="306" t="s">
        <v>1635</v>
      </c>
      <c r="B639" s="317" t="s">
        <v>352</v>
      </c>
      <c r="C639" s="306" t="s">
        <v>524</v>
      </c>
      <c r="D639" s="306" t="s">
        <v>201</v>
      </c>
      <c r="E639" s="306" t="s">
        <v>353</v>
      </c>
      <c r="F639" s="178">
        <v>349200</v>
      </c>
      <c r="G639" s="178">
        <v>342900</v>
      </c>
      <c r="H639" s="178">
        <v>342900</v>
      </c>
    </row>
    <row r="640" spans="1:8" ht="15.6">
      <c r="A640" s="306" t="s">
        <v>1636</v>
      </c>
      <c r="B640" s="317" t="s">
        <v>354</v>
      </c>
      <c r="C640" s="306" t="s">
        <v>524</v>
      </c>
      <c r="D640" s="306" t="s">
        <v>201</v>
      </c>
      <c r="E640" s="306" t="s">
        <v>355</v>
      </c>
      <c r="F640" s="178">
        <v>349200</v>
      </c>
      <c r="G640" s="178">
        <v>342900</v>
      </c>
      <c r="H640" s="178">
        <v>342900</v>
      </c>
    </row>
    <row r="641" spans="1:8" ht="15.6">
      <c r="A641" s="306" t="s">
        <v>1637</v>
      </c>
      <c r="B641" s="315" t="s">
        <v>354</v>
      </c>
      <c r="C641" s="314" t="s">
        <v>524</v>
      </c>
      <c r="D641" s="314" t="s">
        <v>201</v>
      </c>
      <c r="E641" s="314" t="s">
        <v>355</v>
      </c>
      <c r="F641" s="316">
        <v>349200</v>
      </c>
      <c r="G641" s="316">
        <v>342900</v>
      </c>
      <c r="H641" s="316">
        <v>342900</v>
      </c>
    </row>
    <row r="642" spans="1:8" ht="31.2">
      <c r="A642" s="306" t="s">
        <v>1638</v>
      </c>
      <c r="B642" s="317" t="s">
        <v>568</v>
      </c>
      <c r="C642" s="306" t="s">
        <v>569</v>
      </c>
      <c r="D642" s="306"/>
      <c r="E642" s="306"/>
      <c r="F642" s="178">
        <v>34900</v>
      </c>
      <c r="G642" s="178">
        <v>0</v>
      </c>
      <c r="H642" s="178">
        <v>0</v>
      </c>
    </row>
    <row r="643" spans="1:8" ht="202.8">
      <c r="A643" s="306" t="s">
        <v>1639</v>
      </c>
      <c r="B643" s="318" t="s">
        <v>570</v>
      </c>
      <c r="C643" s="306" t="s">
        <v>571</v>
      </c>
      <c r="D643" s="306"/>
      <c r="E643" s="306"/>
      <c r="F643" s="178">
        <v>34900</v>
      </c>
      <c r="G643" s="178">
        <v>0</v>
      </c>
      <c r="H643" s="178">
        <v>0</v>
      </c>
    </row>
    <row r="644" spans="1:8" ht="46.8">
      <c r="A644" s="306" t="s">
        <v>1640</v>
      </c>
      <c r="B644" s="317" t="s">
        <v>439</v>
      </c>
      <c r="C644" s="306" t="s">
        <v>571</v>
      </c>
      <c r="D644" s="306" t="s">
        <v>440</v>
      </c>
      <c r="E644" s="306"/>
      <c r="F644" s="178">
        <v>34900</v>
      </c>
      <c r="G644" s="178">
        <v>0</v>
      </c>
      <c r="H644" s="178">
        <v>0</v>
      </c>
    </row>
    <row r="645" spans="1:8" ht="46.8">
      <c r="A645" s="306" t="s">
        <v>1641</v>
      </c>
      <c r="B645" s="317" t="s">
        <v>441</v>
      </c>
      <c r="C645" s="306" t="s">
        <v>571</v>
      </c>
      <c r="D645" s="306" t="s">
        <v>201</v>
      </c>
      <c r="E645" s="306"/>
      <c r="F645" s="178">
        <v>34900</v>
      </c>
      <c r="G645" s="178">
        <v>0</v>
      </c>
      <c r="H645" s="178">
        <v>0</v>
      </c>
    </row>
    <row r="646" spans="1:8" ht="15.6">
      <c r="A646" s="306" t="s">
        <v>1642</v>
      </c>
      <c r="B646" s="317" t="s">
        <v>364</v>
      </c>
      <c r="C646" s="306" t="s">
        <v>571</v>
      </c>
      <c r="D646" s="306" t="s">
        <v>201</v>
      </c>
      <c r="E646" s="306" t="s">
        <v>365</v>
      </c>
      <c r="F646" s="178">
        <v>34900</v>
      </c>
      <c r="G646" s="178">
        <v>0</v>
      </c>
      <c r="H646" s="178">
        <v>0</v>
      </c>
    </row>
    <row r="647" spans="1:8" ht="31.2">
      <c r="A647" s="306" t="s">
        <v>1643</v>
      </c>
      <c r="B647" s="317" t="s">
        <v>370</v>
      </c>
      <c r="C647" s="306" t="s">
        <v>571</v>
      </c>
      <c r="D647" s="306" t="s">
        <v>201</v>
      </c>
      <c r="E647" s="306" t="s">
        <v>371</v>
      </c>
      <c r="F647" s="178">
        <v>34900</v>
      </c>
      <c r="G647" s="178">
        <v>0</v>
      </c>
      <c r="H647" s="178">
        <v>0</v>
      </c>
    </row>
    <row r="648" spans="1:8" ht="31.2">
      <c r="A648" s="306" t="s">
        <v>1644</v>
      </c>
      <c r="B648" s="315" t="s">
        <v>370</v>
      </c>
      <c r="C648" s="314" t="s">
        <v>571</v>
      </c>
      <c r="D648" s="314" t="s">
        <v>201</v>
      </c>
      <c r="E648" s="314" t="s">
        <v>371</v>
      </c>
      <c r="F648" s="316">
        <v>34900</v>
      </c>
      <c r="G648" s="316">
        <v>0</v>
      </c>
      <c r="H648" s="316">
        <v>0</v>
      </c>
    </row>
    <row r="649" spans="1:8" ht="62.4">
      <c r="A649" s="306" t="s">
        <v>1645</v>
      </c>
      <c r="B649" s="317" t="s">
        <v>547</v>
      </c>
      <c r="C649" s="306" t="s">
        <v>548</v>
      </c>
      <c r="D649" s="306"/>
      <c r="E649" s="306"/>
      <c r="F649" s="178">
        <v>40000</v>
      </c>
      <c r="G649" s="178">
        <v>0</v>
      </c>
      <c r="H649" s="178">
        <v>0</v>
      </c>
    </row>
    <row r="650" spans="1:8" ht="62.4">
      <c r="A650" s="306" t="s">
        <v>1646</v>
      </c>
      <c r="B650" s="317" t="s">
        <v>549</v>
      </c>
      <c r="C650" s="306" t="s">
        <v>550</v>
      </c>
      <c r="D650" s="306"/>
      <c r="E650" s="306"/>
      <c r="F650" s="178">
        <v>40000</v>
      </c>
      <c r="G650" s="178">
        <v>0</v>
      </c>
      <c r="H650" s="178">
        <v>0</v>
      </c>
    </row>
    <row r="651" spans="1:8" ht="187.2">
      <c r="A651" s="306" t="s">
        <v>1647</v>
      </c>
      <c r="B651" s="318" t="s">
        <v>551</v>
      </c>
      <c r="C651" s="306" t="s">
        <v>552</v>
      </c>
      <c r="D651" s="306"/>
      <c r="E651" s="306"/>
      <c r="F651" s="178">
        <v>40000</v>
      </c>
      <c r="G651" s="178">
        <v>0</v>
      </c>
      <c r="H651" s="178">
        <v>0</v>
      </c>
    </row>
    <row r="652" spans="1:8" ht="46.8">
      <c r="A652" s="306" t="s">
        <v>1648</v>
      </c>
      <c r="B652" s="317" t="s">
        <v>439</v>
      </c>
      <c r="C652" s="306" t="s">
        <v>552</v>
      </c>
      <c r="D652" s="306" t="s">
        <v>440</v>
      </c>
      <c r="E652" s="306"/>
      <c r="F652" s="178">
        <v>40000</v>
      </c>
      <c r="G652" s="178">
        <v>0</v>
      </c>
      <c r="H652" s="178">
        <v>0</v>
      </c>
    </row>
    <row r="653" spans="1:8" ht="46.8">
      <c r="A653" s="306" t="s">
        <v>1649</v>
      </c>
      <c r="B653" s="317" t="s">
        <v>441</v>
      </c>
      <c r="C653" s="306" t="s">
        <v>552</v>
      </c>
      <c r="D653" s="306" t="s">
        <v>201</v>
      </c>
      <c r="E653" s="306"/>
      <c r="F653" s="178">
        <v>40000</v>
      </c>
      <c r="G653" s="178">
        <v>0</v>
      </c>
      <c r="H653" s="178">
        <v>0</v>
      </c>
    </row>
    <row r="654" spans="1:8" ht="15.6">
      <c r="A654" s="306" t="s">
        <v>1650</v>
      </c>
      <c r="B654" s="317" t="s">
        <v>352</v>
      </c>
      <c r="C654" s="306" t="s">
        <v>552</v>
      </c>
      <c r="D654" s="306" t="s">
        <v>201</v>
      </c>
      <c r="E654" s="306" t="s">
        <v>353</v>
      </c>
      <c r="F654" s="178">
        <v>40000</v>
      </c>
      <c r="G654" s="178">
        <v>0</v>
      </c>
      <c r="H654" s="178">
        <v>0</v>
      </c>
    </row>
    <row r="655" spans="1:8" ht="15.6">
      <c r="A655" s="306" t="s">
        <v>1651</v>
      </c>
      <c r="B655" s="317" t="s">
        <v>360</v>
      </c>
      <c r="C655" s="306" t="s">
        <v>552</v>
      </c>
      <c r="D655" s="306" t="s">
        <v>201</v>
      </c>
      <c r="E655" s="306" t="s">
        <v>361</v>
      </c>
      <c r="F655" s="178">
        <v>40000</v>
      </c>
      <c r="G655" s="178">
        <v>0</v>
      </c>
      <c r="H655" s="178">
        <v>0</v>
      </c>
    </row>
    <row r="656" spans="1:8" ht="15.6">
      <c r="A656" s="306" t="s">
        <v>1652</v>
      </c>
      <c r="B656" s="315" t="s">
        <v>360</v>
      </c>
      <c r="C656" s="314" t="s">
        <v>552</v>
      </c>
      <c r="D656" s="314" t="s">
        <v>201</v>
      </c>
      <c r="E656" s="314" t="s">
        <v>361</v>
      </c>
      <c r="F656" s="316">
        <v>40000</v>
      </c>
      <c r="G656" s="316">
        <v>0</v>
      </c>
      <c r="H656" s="316">
        <v>0</v>
      </c>
    </row>
    <row r="657" spans="1:8" ht="15.6">
      <c r="A657" s="306" t="s">
        <v>1653</v>
      </c>
      <c r="B657" s="317" t="s">
        <v>444</v>
      </c>
      <c r="C657" s="306" t="s">
        <v>445</v>
      </c>
      <c r="D657" s="306"/>
      <c r="E657" s="306"/>
      <c r="F657" s="178">
        <v>45304454.659999996</v>
      </c>
      <c r="G657" s="178">
        <v>34372032.770000003</v>
      </c>
      <c r="H657" s="178">
        <v>32537832.77</v>
      </c>
    </row>
    <row r="658" spans="1:8" ht="46.8">
      <c r="A658" s="306" t="s">
        <v>1654</v>
      </c>
      <c r="B658" s="317" t="s">
        <v>624</v>
      </c>
      <c r="C658" s="306" t="s">
        <v>625</v>
      </c>
      <c r="D658" s="306"/>
      <c r="E658" s="306"/>
      <c r="F658" s="178">
        <v>26830085.100000001</v>
      </c>
      <c r="G658" s="178">
        <v>16466966.77</v>
      </c>
      <c r="H658" s="178">
        <v>16252666.77</v>
      </c>
    </row>
    <row r="659" spans="1:8" ht="31.2">
      <c r="A659" s="306" t="s">
        <v>1655</v>
      </c>
      <c r="B659" s="317" t="s">
        <v>626</v>
      </c>
      <c r="C659" s="306" t="s">
        <v>627</v>
      </c>
      <c r="D659" s="306"/>
      <c r="E659" s="306"/>
      <c r="F659" s="178">
        <v>1535101.75</v>
      </c>
      <c r="G659" s="178">
        <v>1535101.75</v>
      </c>
      <c r="H659" s="178">
        <v>1535101.75</v>
      </c>
    </row>
    <row r="660" spans="1:8" ht="93.6">
      <c r="A660" s="306" t="s">
        <v>1656</v>
      </c>
      <c r="B660" s="317" t="s">
        <v>437</v>
      </c>
      <c r="C660" s="306" t="s">
        <v>627</v>
      </c>
      <c r="D660" s="306" t="s">
        <v>200</v>
      </c>
      <c r="E660" s="306"/>
      <c r="F660" s="178">
        <v>1535101.75</v>
      </c>
      <c r="G660" s="178">
        <v>1535101.75</v>
      </c>
      <c r="H660" s="178">
        <v>1535101.75</v>
      </c>
    </row>
    <row r="661" spans="1:8" ht="31.2">
      <c r="A661" s="306" t="s">
        <v>1657</v>
      </c>
      <c r="B661" s="317" t="s">
        <v>438</v>
      </c>
      <c r="C661" s="306" t="s">
        <v>627</v>
      </c>
      <c r="D661" s="306" t="s">
        <v>215</v>
      </c>
      <c r="E661" s="306"/>
      <c r="F661" s="178">
        <v>1535101.75</v>
      </c>
      <c r="G661" s="178">
        <v>1535101.75</v>
      </c>
      <c r="H661" s="178">
        <v>1535101.75</v>
      </c>
    </row>
    <row r="662" spans="1:8" ht="15.6">
      <c r="A662" s="306" t="s">
        <v>1658</v>
      </c>
      <c r="B662" s="317" t="s">
        <v>326</v>
      </c>
      <c r="C662" s="306" t="s">
        <v>627</v>
      </c>
      <c r="D662" s="306" t="s">
        <v>215</v>
      </c>
      <c r="E662" s="306" t="s">
        <v>327</v>
      </c>
      <c r="F662" s="178">
        <v>1535101.75</v>
      </c>
      <c r="G662" s="178">
        <v>1535101.75</v>
      </c>
      <c r="H662" s="178">
        <v>1535101.75</v>
      </c>
    </row>
    <row r="663" spans="1:8" ht="46.8">
      <c r="A663" s="306" t="s">
        <v>1659</v>
      </c>
      <c r="B663" s="317" t="s">
        <v>328</v>
      </c>
      <c r="C663" s="306" t="s">
        <v>627</v>
      </c>
      <c r="D663" s="306" t="s">
        <v>215</v>
      </c>
      <c r="E663" s="306" t="s">
        <v>329</v>
      </c>
      <c r="F663" s="178">
        <v>1535101.75</v>
      </c>
      <c r="G663" s="178">
        <v>1535101.75</v>
      </c>
      <c r="H663" s="178">
        <v>1535101.75</v>
      </c>
    </row>
    <row r="664" spans="1:8" ht="46.8">
      <c r="A664" s="306" t="s">
        <v>1660</v>
      </c>
      <c r="B664" s="315" t="s">
        <v>328</v>
      </c>
      <c r="C664" s="314" t="s">
        <v>627</v>
      </c>
      <c r="D664" s="314" t="s">
        <v>215</v>
      </c>
      <c r="E664" s="314" t="s">
        <v>329</v>
      </c>
      <c r="F664" s="316">
        <v>1535101.75</v>
      </c>
      <c r="G664" s="316">
        <v>1535101.75</v>
      </c>
      <c r="H664" s="316">
        <v>1535101.75</v>
      </c>
    </row>
    <row r="665" spans="1:8" ht="46.8">
      <c r="A665" s="306" t="s">
        <v>1661</v>
      </c>
      <c r="B665" s="317" t="s">
        <v>628</v>
      </c>
      <c r="C665" s="306" t="s">
        <v>629</v>
      </c>
      <c r="D665" s="306"/>
      <c r="E665" s="306"/>
      <c r="F665" s="178">
        <v>20750864.989999998</v>
      </c>
      <c r="G665" s="178">
        <v>11799128.23</v>
      </c>
      <c r="H665" s="178">
        <v>11799128.23</v>
      </c>
    </row>
    <row r="666" spans="1:8" ht="93.6">
      <c r="A666" s="306" t="s">
        <v>1662</v>
      </c>
      <c r="B666" s="317" t="s">
        <v>437</v>
      </c>
      <c r="C666" s="306" t="s">
        <v>629</v>
      </c>
      <c r="D666" s="306" t="s">
        <v>200</v>
      </c>
      <c r="E666" s="306"/>
      <c r="F666" s="178">
        <v>15512464.949999999</v>
      </c>
      <c r="G666" s="178">
        <v>11799128.23</v>
      </c>
      <c r="H666" s="178">
        <v>11799128.23</v>
      </c>
    </row>
    <row r="667" spans="1:8" ht="31.2">
      <c r="A667" s="306" t="s">
        <v>1663</v>
      </c>
      <c r="B667" s="317" t="s">
        <v>438</v>
      </c>
      <c r="C667" s="306" t="s">
        <v>629</v>
      </c>
      <c r="D667" s="306" t="s">
        <v>215</v>
      </c>
      <c r="E667" s="306"/>
      <c r="F667" s="178">
        <v>15512464.949999999</v>
      </c>
      <c r="G667" s="178">
        <v>11799128.23</v>
      </c>
      <c r="H667" s="178">
        <v>11799128.23</v>
      </c>
    </row>
    <row r="668" spans="1:8" ht="15.6">
      <c r="A668" s="306" t="s">
        <v>1664</v>
      </c>
      <c r="B668" s="317" t="s">
        <v>326</v>
      </c>
      <c r="C668" s="306" t="s">
        <v>629</v>
      </c>
      <c r="D668" s="306" t="s">
        <v>215</v>
      </c>
      <c r="E668" s="306" t="s">
        <v>327</v>
      </c>
      <c r="F668" s="178">
        <v>15512464.949999999</v>
      </c>
      <c r="G668" s="178">
        <v>11799128.23</v>
      </c>
      <c r="H668" s="178">
        <v>11799128.23</v>
      </c>
    </row>
    <row r="669" spans="1:8" ht="62.4">
      <c r="A669" s="306" t="s">
        <v>1665</v>
      </c>
      <c r="B669" s="317" t="s">
        <v>330</v>
      </c>
      <c r="C669" s="306" t="s">
        <v>629</v>
      </c>
      <c r="D669" s="306" t="s">
        <v>215</v>
      </c>
      <c r="E669" s="306" t="s">
        <v>331</v>
      </c>
      <c r="F669" s="178">
        <v>3066060.26</v>
      </c>
      <c r="G669" s="178">
        <v>2239677.62</v>
      </c>
      <c r="H669" s="178">
        <v>2239677.62</v>
      </c>
    </row>
    <row r="670" spans="1:8" ht="62.4">
      <c r="A670" s="306" t="s">
        <v>1666</v>
      </c>
      <c r="B670" s="315" t="s">
        <v>330</v>
      </c>
      <c r="C670" s="314" t="s">
        <v>629</v>
      </c>
      <c r="D670" s="314" t="s">
        <v>215</v>
      </c>
      <c r="E670" s="314" t="s">
        <v>331</v>
      </c>
      <c r="F670" s="316">
        <v>3066060.26</v>
      </c>
      <c r="G670" s="316">
        <v>2239677.62</v>
      </c>
      <c r="H670" s="316">
        <v>2239677.62</v>
      </c>
    </row>
    <row r="671" spans="1:8" ht="62.4">
      <c r="A671" s="306" t="s">
        <v>1667</v>
      </c>
      <c r="B671" s="317" t="s">
        <v>332</v>
      </c>
      <c r="C671" s="306" t="s">
        <v>629</v>
      </c>
      <c r="D671" s="306" t="s">
        <v>215</v>
      </c>
      <c r="E671" s="306" t="s">
        <v>333</v>
      </c>
      <c r="F671" s="178">
        <v>12446404.689999999</v>
      </c>
      <c r="G671" s="178">
        <v>9559450.6099999994</v>
      </c>
      <c r="H671" s="178">
        <v>9559450.6099999994</v>
      </c>
    </row>
    <row r="672" spans="1:8" ht="62.4">
      <c r="A672" s="306" t="s">
        <v>1668</v>
      </c>
      <c r="B672" s="315" t="s">
        <v>332</v>
      </c>
      <c r="C672" s="314" t="s">
        <v>629</v>
      </c>
      <c r="D672" s="314" t="s">
        <v>215</v>
      </c>
      <c r="E672" s="314" t="s">
        <v>333</v>
      </c>
      <c r="F672" s="316">
        <v>12446404.689999999</v>
      </c>
      <c r="G672" s="316">
        <v>9559450.6099999994</v>
      </c>
      <c r="H672" s="316">
        <v>9559450.6099999994</v>
      </c>
    </row>
    <row r="673" spans="1:8" ht="46.8">
      <c r="A673" s="306" t="s">
        <v>1669</v>
      </c>
      <c r="B673" s="317" t="s">
        <v>439</v>
      </c>
      <c r="C673" s="306" t="s">
        <v>629</v>
      </c>
      <c r="D673" s="306" t="s">
        <v>440</v>
      </c>
      <c r="E673" s="306"/>
      <c r="F673" s="178">
        <v>5199512.54</v>
      </c>
      <c r="G673" s="178">
        <v>0</v>
      </c>
      <c r="H673" s="178">
        <v>0</v>
      </c>
    </row>
    <row r="674" spans="1:8" ht="46.8">
      <c r="A674" s="306" t="s">
        <v>1670</v>
      </c>
      <c r="B674" s="317" t="s">
        <v>441</v>
      </c>
      <c r="C674" s="306" t="s">
        <v>629</v>
      </c>
      <c r="D674" s="306" t="s">
        <v>201</v>
      </c>
      <c r="E674" s="306"/>
      <c r="F674" s="178">
        <v>5199512.54</v>
      </c>
      <c r="G674" s="178">
        <v>0</v>
      </c>
      <c r="H674" s="178">
        <v>0</v>
      </c>
    </row>
    <row r="675" spans="1:8" ht="15.6">
      <c r="A675" s="306" t="s">
        <v>1671</v>
      </c>
      <c r="B675" s="317" t="s">
        <v>326</v>
      </c>
      <c r="C675" s="306" t="s">
        <v>629</v>
      </c>
      <c r="D675" s="306" t="s">
        <v>201</v>
      </c>
      <c r="E675" s="306" t="s">
        <v>327</v>
      </c>
      <c r="F675" s="178">
        <v>5199512.54</v>
      </c>
      <c r="G675" s="178">
        <v>0</v>
      </c>
      <c r="H675" s="178">
        <v>0</v>
      </c>
    </row>
    <row r="676" spans="1:8" ht="62.4">
      <c r="A676" s="306" t="s">
        <v>1672</v>
      </c>
      <c r="B676" s="317" t="s">
        <v>332</v>
      </c>
      <c r="C676" s="306" t="s">
        <v>629</v>
      </c>
      <c r="D676" s="306" t="s">
        <v>201</v>
      </c>
      <c r="E676" s="306" t="s">
        <v>333</v>
      </c>
      <c r="F676" s="178">
        <v>5199512.54</v>
      </c>
      <c r="G676" s="178">
        <v>0</v>
      </c>
      <c r="H676" s="178">
        <v>0</v>
      </c>
    </row>
    <row r="677" spans="1:8" ht="62.4">
      <c r="A677" s="306" t="s">
        <v>1673</v>
      </c>
      <c r="B677" s="315" t="s">
        <v>332</v>
      </c>
      <c r="C677" s="314" t="s">
        <v>629</v>
      </c>
      <c r="D677" s="314" t="s">
        <v>201</v>
      </c>
      <c r="E677" s="314" t="s">
        <v>333</v>
      </c>
      <c r="F677" s="316">
        <v>5199512.54</v>
      </c>
      <c r="G677" s="316">
        <v>0</v>
      </c>
      <c r="H677" s="316">
        <v>0</v>
      </c>
    </row>
    <row r="678" spans="1:8" ht="15.6">
      <c r="A678" s="306" t="s">
        <v>1674</v>
      </c>
      <c r="B678" s="317" t="s">
        <v>491</v>
      </c>
      <c r="C678" s="306" t="s">
        <v>629</v>
      </c>
      <c r="D678" s="306" t="s">
        <v>492</v>
      </c>
      <c r="E678" s="306"/>
      <c r="F678" s="178">
        <v>38887.5</v>
      </c>
      <c r="G678" s="178">
        <v>0</v>
      </c>
      <c r="H678" s="178">
        <v>0</v>
      </c>
    </row>
    <row r="679" spans="1:8" ht="15.6">
      <c r="A679" s="306" t="s">
        <v>1675</v>
      </c>
      <c r="B679" s="317" t="s">
        <v>493</v>
      </c>
      <c r="C679" s="306" t="s">
        <v>629</v>
      </c>
      <c r="D679" s="306" t="s">
        <v>494</v>
      </c>
      <c r="E679" s="306"/>
      <c r="F679" s="178">
        <v>38887.5</v>
      </c>
      <c r="G679" s="178">
        <v>0</v>
      </c>
      <c r="H679" s="178">
        <v>0</v>
      </c>
    </row>
    <row r="680" spans="1:8" ht="15.6">
      <c r="A680" s="306" t="s">
        <v>1676</v>
      </c>
      <c r="B680" s="317" t="s">
        <v>326</v>
      </c>
      <c r="C680" s="306" t="s">
        <v>629</v>
      </c>
      <c r="D680" s="306" t="s">
        <v>494</v>
      </c>
      <c r="E680" s="306" t="s">
        <v>327</v>
      </c>
      <c r="F680" s="178">
        <v>38887.5</v>
      </c>
      <c r="G680" s="178">
        <v>0</v>
      </c>
      <c r="H680" s="178">
        <v>0</v>
      </c>
    </row>
    <row r="681" spans="1:8" ht="62.4">
      <c r="A681" s="306" t="s">
        <v>1677</v>
      </c>
      <c r="B681" s="317" t="s">
        <v>332</v>
      </c>
      <c r="C681" s="306" t="s">
        <v>629</v>
      </c>
      <c r="D681" s="306" t="s">
        <v>494</v>
      </c>
      <c r="E681" s="306" t="s">
        <v>333</v>
      </c>
      <c r="F681" s="178">
        <v>38887.5</v>
      </c>
      <c r="G681" s="178">
        <v>0</v>
      </c>
      <c r="H681" s="178">
        <v>0</v>
      </c>
    </row>
    <row r="682" spans="1:8" ht="62.4">
      <c r="A682" s="306" t="s">
        <v>1678</v>
      </c>
      <c r="B682" s="315" t="s">
        <v>332</v>
      </c>
      <c r="C682" s="314" t="s">
        <v>629</v>
      </c>
      <c r="D682" s="314" t="s">
        <v>494</v>
      </c>
      <c r="E682" s="314" t="s">
        <v>333</v>
      </c>
      <c r="F682" s="316">
        <v>38887.5</v>
      </c>
      <c r="G682" s="316">
        <v>0</v>
      </c>
      <c r="H682" s="316">
        <v>0</v>
      </c>
    </row>
    <row r="683" spans="1:8" ht="46.8">
      <c r="A683" s="306" t="s">
        <v>1679</v>
      </c>
      <c r="B683" s="317" t="s">
        <v>643</v>
      </c>
      <c r="C683" s="306" t="s">
        <v>644</v>
      </c>
      <c r="D683" s="306"/>
      <c r="E683" s="306"/>
      <c r="F683" s="178">
        <v>1559740.67</v>
      </c>
      <c r="G683" s="178">
        <v>870536.79</v>
      </c>
      <c r="H683" s="178">
        <v>870536.79</v>
      </c>
    </row>
    <row r="684" spans="1:8" ht="93.6">
      <c r="A684" s="306" t="s">
        <v>1680</v>
      </c>
      <c r="B684" s="317" t="s">
        <v>437</v>
      </c>
      <c r="C684" s="306" t="s">
        <v>644</v>
      </c>
      <c r="D684" s="306" t="s">
        <v>200</v>
      </c>
      <c r="E684" s="306"/>
      <c r="F684" s="178">
        <v>1138438.8999999999</v>
      </c>
      <c r="G684" s="178">
        <v>870536.79</v>
      </c>
      <c r="H684" s="178">
        <v>870536.79</v>
      </c>
    </row>
    <row r="685" spans="1:8" ht="31.2">
      <c r="A685" s="306" t="s">
        <v>1681</v>
      </c>
      <c r="B685" s="317" t="s">
        <v>565</v>
      </c>
      <c r="C685" s="306" t="s">
        <v>644</v>
      </c>
      <c r="D685" s="306" t="s">
        <v>183</v>
      </c>
      <c r="E685" s="306"/>
      <c r="F685" s="178">
        <v>1138438.8999999999</v>
      </c>
      <c r="G685" s="178">
        <v>870536.79</v>
      </c>
      <c r="H685" s="178">
        <v>870536.79</v>
      </c>
    </row>
    <row r="686" spans="1:8" ht="15.6">
      <c r="A686" s="306" t="s">
        <v>1682</v>
      </c>
      <c r="B686" s="317" t="s">
        <v>326</v>
      </c>
      <c r="C686" s="306" t="s">
        <v>644</v>
      </c>
      <c r="D686" s="306" t="s">
        <v>183</v>
      </c>
      <c r="E686" s="306" t="s">
        <v>327</v>
      </c>
      <c r="F686" s="178">
        <v>1138438.8999999999</v>
      </c>
      <c r="G686" s="178">
        <v>870536.79</v>
      </c>
      <c r="H686" s="178">
        <v>870536.79</v>
      </c>
    </row>
    <row r="687" spans="1:8" ht="15.6">
      <c r="A687" s="306" t="s">
        <v>1683</v>
      </c>
      <c r="B687" s="317" t="s">
        <v>340</v>
      </c>
      <c r="C687" s="306" t="s">
        <v>644</v>
      </c>
      <c r="D687" s="306" t="s">
        <v>183</v>
      </c>
      <c r="E687" s="306" t="s">
        <v>341</v>
      </c>
      <c r="F687" s="178">
        <v>1138438.8999999999</v>
      </c>
      <c r="G687" s="178">
        <v>870536.79</v>
      </c>
      <c r="H687" s="178">
        <v>870536.79</v>
      </c>
    </row>
    <row r="688" spans="1:8" ht="15.6">
      <c r="A688" s="306" t="s">
        <v>1684</v>
      </c>
      <c r="B688" s="315" t="s">
        <v>340</v>
      </c>
      <c r="C688" s="314" t="s">
        <v>644</v>
      </c>
      <c r="D688" s="314" t="s">
        <v>183</v>
      </c>
      <c r="E688" s="314" t="s">
        <v>341</v>
      </c>
      <c r="F688" s="316">
        <v>1138438.8999999999</v>
      </c>
      <c r="G688" s="316">
        <v>870536.79</v>
      </c>
      <c r="H688" s="316">
        <v>870536.79</v>
      </c>
    </row>
    <row r="689" spans="1:8" ht="46.8">
      <c r="A689" s="306" t="s">
        <v>1685</v>
      </c>
      <c r="B689" s="317" t="s">
        <v>439</v>
      </c>
      <c r="C689" s="306" t="s">
        <v>644</v>
      </c>
      <c r="D689" s="306" t="s">
        <v>440</v>
      </c>
      <c r="E689" s="306"/>
      <c r="F689" s="178">
        <v>421301.77</v>
      </c>
      <c r="G689" s="178">
        <v>0</v>
      </c>
      <c r="H689" s="178">
        <v>0</v>
      </c>
    </row>
    <row r="690" spans="1:8" ht="46.8">
      <c r="A690" s="306" t="s">
        <v>1686</v>
      </c>
      <c r="B690" s="317" t="s">
        <v>441</v>
      </c>
      <c r="C690" s="306" t="s">
        <v>644</v>
      </c>
      <c r="D690" s="306" t="s">
        <v>201</v>
      </c>
      <c r="E690" s="306"/>
      <c r="F690" s="178">
        <v>421301.77</v>
      </c>
      <c r="G690" s="178">
        <v>0</v>
      </c>
      <c r="H690" s="178">
        <v>0</v>
      </c>
    </row>
    <row r="691" spans="1:8" ht="15.6">
      <c r="A691" s="306" t="s">
        <v>1687</v>
      </c>
      <c r="B691" s="317" t="s">
        <v>326</v>
      </c>
      <c r="C691" s="306" t="s">
        <v>644</v>
      </c>
      <c r="D691" s="306" t="s">
        <v>201</v>
      </c>
      <c r="E691" s="306" t="s">
        <v>327</v>
      </c>
      <c r="F691" s="178">
        <v>421301.77</v>
      </c>
      <c r="G691" s="178">
        <v>0</v>
      </c>
      <c r="H691" s="178">
        <v>0</v>
      </c>
    </row>
    <row r="692" spans="1:8" ht="15.6">
      <c r="A692" s="306" t="s">
        <v>1688</v>
      </c>
      <c r="B692" s="317" t="s">
        <v>340</v>
      </c>
      <c r="C692" s="306" t="s">
        <v>644</v>
      </c>
      <c r="D692" s="306" t="s">
        <v>201</v>
      </c>
      <c r="E692" s="306" t="s">
        <v>341</v>
      </c>
      <c r="F692" s="178">
        <v>421301.77</v>
      </c>
      <c r="G692" s="178">
        <v>0</v>
      </c>
      <c r="H692" s="178">
        <v>0</v>
      </c>
    </row>
    <row r="693" spans="1:8" ht="15.6">
      <c r="A693" s="306" t="s">
        <v>1689</v>
      </c>
      <c r="B693" s="315" t="s">
        <v>340</v>
      </c>
      <c r="C693" s="314" t="s">
        <v>644</v>
      </c>
      <c r="D693" s="314" t="s">
        <v>201</v>
      </c>
      <c r="E693" s="314" t="s">
        <v>341</v>
      </c>
      <c r="F693" s="316">
        <v>421301.77</v>
      </c>
      <c r="G693" s="316">
        <v>0</v>
      </c>
      <c r="H693" s="316">
        <v>0</v>
      </c>
    </row>
    <row r="694" spans="1:8" ht="46.8">
      <c r="A694" s="306" t="s">
        <v>1690</v>
      </c>
      <c r="B694" s="317" t="s">
        <v>699</v>
      </c>
      <c r="C694" s="306" t="s">
        <v>700</v>
      </c>
      <c r="D694" s="306"/>
      <c r="E694" s="306"/>
      <c r="F694" s="178">
        <v>1199630.8799999999</v>
      </c>
      <c r="G694" s="178">
        <v>800000</v>
      </c>
      <c r="H694" s="178">
        <v>600000</v>
      </c>
    </row>
    <row r="695" spans="1:8" ht="31.2">
      <c r="A695" s="306" t="s">
        <v>1691</v>
      </c>
      <c r="B695" s="317" t="s">
        <v>533</v>
      </c>
      <c r="C695" s="306" t="s">
        <v>700</v>
      </c>
      <c r="D695" s="306" t="s">
        <v>534</v>
      </c>
      <c r="E695" s="306"/>
      <c r="F695" s="178">
        <v>1199630.8799999999</v>
      </c>
      <c r="G695" s="178">
        <v>800000</v>
      </c>
      <c r="H695" s="178">
        <v>600000</v>
      </c>
    </row>
    <row r="696" spans="1:8" ht="31.2">
      <c r="A696" s="306" t="s">
        <v>1692</v>
      </c>
      <c r="B696" s="317" t="s">
        <v>701</v>
      </c>
      <c r="C696" s="306" t="s">
        <v>700</v>
      </c>
      <c r="D696" s="306" t="s">
        <v>702</v>
      </c>
      <c r="E696" s="306"/>
      <c r="F696" s="178">
        <v>1199630.8799999999</v>
      </c>
      <c r="G696" s="178">
        <v>800000</v>
      </c>
      <c r="H696" s="178">
        <v>600000</v>
      </c>
    </row>
    <row r="697" spans="1:8" ht="15.6">
      <c r="A697" s="306" t="s">
        <v>1693</v>
      </c>
      <c r="B697" s="317" t="s">
        <v>398</v>
      </c>
      <c r="C697" s="306" t="s">
        <v>700</v>
      </c>
      <c r="D697" s="306" t="s">
        <v>702</v>
      </c>
      <c r="E697" s="306" t="s">
        <v>399</v>
      </c>
      <c r="F697" s="178">
        <v>1199630.8799999999</v>
      </c>
      <c r="G697" s="178">
        <v>800000</v>
      </c>
      <c r="H697" s="178">
        <v>600000</v>
      </c>
    </row>
    <row r="698" spans="1:8" ht="15.6">
      <c r="A698" s="306" t="s">
        <v>1694</v>
      </c>
      <c r="B698" s="317" t="s">
        <v>400</v>
      </c>
      <c r="C698" s="306" t="s">
        <v>700</v>
      </c>
      <c r="D698" s="306" t="s">
        <v>702</v>
      </c>
      <c r="E698" s="306" t="s">
        <v>401</v>
      </c>
      <c r="F698" s="178">
        <v>1199630.8799999999</v>
      </c>
      <c r="G698" s="178">
        <v>800000</v>
      </c>
      <c r="H698" s="178">
        <v>600000</v>
      </c>
    </row>
    <row r="699" spans="1:8" ht="15.6">
      <c r="A699" s="306" t="s">
        <v>1695</v>
      </c>
      <c r="B699" s="315" t="s">
        <v>400</v>
      </c>
      <c r="C699" s="314" t="s">
        <v>700</v>
      </c>
      <c r="D699" s="314" t="s">
        <v>702</v>
      </c>
      <c r="E699" s="314" t="s">
        <v>401</v>
      </c>
      <c r="F699" s="316">
        <v>1199630.8799999999</v>
      </c>
      <c r="G699" s="316">
        <v>800000</v>
      </c>
      <c r="H699" s="316">
        <v>600000</v>
      </c>
    </row>
    <row r="700" spans="1:8" ht="31.2">
      <c r="A700" s="306" t="s">
        <v>1696</v>
      </c>
      <c r="B700" s="317" t="s">
        <v>639</v>
      </c>
      <c r="C700" s="306" t="s">
        <v>640</v>
      </c>
      <c r="D700" s="306"/>
      <c r="E700" s="306"/>
      <c r="F700" s="178">
        <v>200000</v>
      </c>
      <c r="G700" s="178">
        <v>0</v>
      </c>
      <c r="H700" s="178">
        <v>0</v>
      </c>
    </row>
    <row r="701" spans="1:8" ht="15.6">
      <c r="A701" s="306" t="s">
        <v>1697</v>
      </c>
      <c r="B701" s="317" t="s">
        <v>491</v>
      </c>
      <c r="C701" s="306" t="s">
        <v>640</v>
      </c>
      <c r="D701" s="306" t="s">
        <v>492</v>
      </c>
      <c r="E701" s="306"/>
      <c r="F701" s="178">
        <v>200000</v>
      </c>
      <c r="G701" s="178">
        <v>0</v>
      </c>
      <c r="H701" s="178">
        <v>0</v>
      </c>
    </row>
    <row r="702" spans="1:8" ht="15.6">
      <c r="A702" s="306" t="s">
        <v>1698</v>
      </c>
      <c r="B702" s="317" t="s">
        <v>641</v>
      </c>
      <c r="C702" s="306" t="s">
        <v>640</v>
      </c>
      <c r="D702" s="306" t="s">
        <v>642</v>
      </c>
      <c r="E702" s="306"/>
      <c r="F702" s="178">
        <v>200000</v>
      </c>
      <c r="G702" s="178">
        <v>0</v>
      </c>
      <c r="H702" s="178">
        <v>0</v>
      </c>
    </row>
    <row r="703" spans="1:8" ht="15.6">
      <c r="A703" s="306" t="s">
        <v>1699</v>
      </c>
      <c r="B703" s="317" t="s">
        <v>326</v>
      </c>
      <c r="C703" s="306" t="s">
        <v>640</v>
      </c>
      <c r="D703" s="306" t="s">
        <v>642</v>
      </c>
      <c r="E703" s="306" t="s">
        <v>327</v>
      </c>
      <c r="F703" s="178">
        <v>200000</v>
      </c>
      <c r="G703" s="178">
        <v>0</v>
      </c>
      <c r="H703" s="178">
        <v>0</v>
      </c>
    </row>
    <row r="704" spans="1:8" ht="15.6">
      <c r="A704" s="306" t="s">
        <v>1700</v>
      </c>
      <c r="B704" s="317" t="s">
        <v>338</v>
      </c>
      <c r="C704" s="306" t="s">
        <v>640</v>
      </c>
      <c r="D704" s="306" t="s">
        <v>642</v>
      </c>
      <c r="E704" s="306" t="s">
        <v>339</v>
      </c>
      <c r="F704" s="178">
        <v>200000</v>
      </c>
      <c r="G704" s="178">
        <v>0</v>
      </c>
      <c r="H704" s="178">
        <v>0</v>
      </c>
    </row>
    <row r="705" spans="1:8" ht="15.6">
      <c r="A705" s="306" t="s">
        <v>1701</v>
      </c>
      <c r="B705" s="315" t="s">
        <v>338</v>
      </c>
      <c r="C705" s="314" t="s">
        <v>640</v>
      </c>
      <c r="D705" s="314" t="s">
        <v>642</v>
      </c>
      <c r="E705" s="314" t="s">
        <v>339</v>
      </c>
      <c r="F705" s="316">
        <v>200000</v>
      </c>
      <c r="G705" s="316">
        <v>0</v>
      </c>
      <c r="H705" s="316">
        <v>0</v>
      </c>
    </row>
    <row r="706" spans="1:8" ht="124.8">
      <c r="A706" s="306" t="s">
        <v>1702</v>
      </c>
      <c r="B706" s="318" t="s">
        <v>1041</v>
      </c>
      <c r="C706" s="306" t="s">
        <v>1042</v>
      </c>
      <c r="D706" s="306"/>
      <c r="E706" s="306"/>
      <c r="F706" s="178">
        <v>604400</v>
      </c>
      <c r="G706" s="178">
        <v>604400</v>
      </c>
      <c r="H706" s="178">
        <v>604400</v>
      </c>
    </row>
    <row r="707" spans="1:8" ht="93.6">
      <c r="A707" s="306" t="s">
        <v>1703</v>
      </c>
      <c r="B707" s="317" t="s">
        <v>437</v>
      </c>
      <c r="C707" s="306" t="s">
        <v>1042</v>
      </c>
      <c r="D707" s="306" t="s">
        <v>200</v>
      </c>
      <c r="E707" s="306"/>
      <c r="F707" s="178">
        <v>542800</v>
      </c>
      <c r="G707" s="178">
        <v>542800</v>
      </c>
      <c r="H707" s="178">
        <v>542800</v>
      </c>
    </row>
    <row r="708" spans="1:8" ht="31.2">
      <c r="A708" s="306" t="s">
        <v>1704</v>
      </c>
      <c r="B708" s="317" t="s">
        <v>438</v>
      </c>
      <c r="C708" s="306" t="s">
        <v>1042</v>
      </c>
      <c r="D708" s="306" t="s">
        <v>215</v>
      </c>
      <c r="E708" s="306"/>
      <c r="F708" s="178">
        <v>542800</v>
      </c>
      <c r="G708" s="178">
        <v>542800</v>
      </c>
      <c r="H708" s="178">
        <v>542800</v>
      </c>
    </row>
    <row r="709" spans="1:8" ht="15.6">
      <c r="A709" s="306" t="s">
        <v>1705</v>
      </c>
      <c r="B709" s="317" t="s">
        <v>398</v>
      </c>
      <c r="C709" s="306" t="s">
        <v>1042</v>
      </c>
      <c r="D709" s="306" t="s">
        <v>215</v>
      </c>
      <c r="E709" s="306" t="s">
        <v>399</v>
      </c>
      <c r="F709" s="178">
        <v>542800</v>
      </c>
      <c r="G709" s="178">
        <v>542800</v>
      </c>
      <c r="H709" s="178">
        <v>542800</v>
      </c>
    </row>
    <row r="710" spans="1:8" ht="31.2">
      <c r="A710" s="306" t="s">
        <v>1706</v>
      </c>
      <c r="B710" s="317" t="s">
        <v>406</v>
      </c>
      <c r="C710" s="306" t="s">
        <v>1042</v>
      </c>
      <c r="D710" s="306" t="s">
        <v>215</v>
      </c>
      <c r="E710" s="306" t="s">
        <v>407</v>
      </c>
      <c r="F710" s="178">
        <v>542800</v>
      </c>
      <c r="G710" s="178">
        <v>542800</v>
      </c>
      <c r="H710" s="178">
        <v>542800</v>
      </c>
    </row>
    <row r="711" spans="1:8" ht="31.2">
      <c r="A711" s="306" t="s">
        <v>462</v>
      </c>
      <c r="B711" s="315" t="s">
        <v>406</v>
      </c>
      <c r="C711" s="314" t="s">
        <v>1042</v>
      </c>
      <c r="D711" s="314" t="s">
        <v>215</v>
      </c>
      <c r="E711" s="314" t="s">
        <v>407</v>
      </c>
      <c r="F711" s="316">
        <v>542800</v>
      </c>
      <c r="G711" s="316">
        <v>542800</v>
      </c>
      <c r="H711" s="316">
        <v>542800</v>
      </c>
    </row>
    <row r="712" spans="1:8" ht="46.8">
      <c r="A712" s="306" t="s">
        <v>1707</v>
      </c>
      <c r="B712" s="317" t="s">
        <v>439</v>
      </c>
      <c r="C712" s="306" t="s">
        <v>1042</v>
      </c>
      <c r="D712" s="306" t="s">
        <v>440</v>
      </c>
      <c r="E712" s="306"/>
      <c r="F712" s="178">
        <v>61600</v>
      </c>
      <c r="G712" s="178">
        <v>61600</v>
      </c>
      <c r="H712" s="178">
        <v>61600</v>
      </c>
    </row>
    <row r="713" spans="1:8" ht="46.8">
      <c r="A713" s="306" t="s">
        <v>1708</v>
      </c>
      <c r="B713" s="317" t="s">
        <v>441</v>
      </c>
      <c r="C713" s="306" t="s">
        <v>1042</v>
      </c>
      <c r="D713" s="306" t="s">
        <v>201</v>
      </c>
      <c r="E713" s="306"/>
      <c r="F713" s="178">
        <v>61600</v>
      </c>
      <c r="G713" s="178">
        <v>61600</v>
      </c>
      <c r="H713" s="178">
        <v>61600</v>
      </c>
    </row>
    <row r="714" spans="1:8" ht="15.6">
      <c r="A714" s="306" t="s">
        <v>1709</v>
      </c>
      <c r="B714" s="317" t="s">
        <v>398</v>
      </c>
      <c r="C714" s="306" t="s">
        <v>1042</v>
      </c>
      <c r="D714" s="306" t="s">
        <v>201</v>
      </c>
      <c r="E714" s="306" t="s">
        <v>399</v>
      </c>
      <c r="F714" s="178">
        <v>61600</v>
      </c>
      <c r="G714" s="178">
        <v>61600</v>
      </c>
      <c r="H714" s="178">
        <v>61600</v>
      </c>
    </row>
    <row r="715" spans="1:8" ht="31.2">
      <c r="A715" s="306" t="s">
        <v>1710</v>
      </c>
      <c r="B715" s="317" t="s">
        <v>406</v>
      </c>
      <c r="C715" s="306" t="s">
        <v>1042</v>
      </c>
      <c r="D715" s="306" t="s">
        <v>201</v>
      </c>
      <c r="E715" s="306" t="s">
        <v>407</v>
      </c>
      <c r="F715" s="178">
        <v>61600</v>
      </c>
      <c r="G715" s="178">
        <v>61600</v>
      </c>
      <c r="H715" s="178">
        <v>61600</v>
      </c>
    </row>
    <row r="716" spans="1:8" ht="31.2">
      <c r="A716" s="306" t="s">
        <v>1711</v>
      </c>
      <c r="B716" s="315" t="s">
        <v>406</v>
      </c>
      <c r="C716" s="314" t="s">
        <v>1042</v>
      </c>
      <c r="D716" s="314" t="s">
        <v>201</v>
      </c>
      <c r="E716" s="314" t="s">
        <v>407</v>
      </c>
      <c r="F716" s="316">
        <v>61600</v>
      </c>
      <c r="G716" s="316">
        <v>61600</v>
      </c>
      <c r="H716" s="316">
        <v>61600</v>
      </c>
    </row>
    <row r="717" spans="1:8" ht="93.6">
      <c r="A717" s="306" t="s">
        <v>1712</v>
      </c>
      <c r="B717" s="317" t="s">
        <v>779</v>
      </c>
      <c r="C717" s="306" t="s">
        <v>1031</v>
      </c>
      <c r="D717" s="306"/>
      <c r="E717" s="306"/>
      <c r="F717" s="178">
        <v>123346.81</v>
      </c>
      <c r="G717" s="178">
        <v>0</v>
      </c>
      <c r="H717" s="178">
        <v>0</v>
      </c>
    </row>
    <row r="718" spans="1:8" ht="93.6">
      <c r="A718" s="306" t="s">
        <v>1713</v>
      </c>
      <c r="B718" s="317" t="s">
        <v>437</v>
      </c>
      <c r="C718" s="306" t="s">
        <v>1031</v>
      </c>
      <c r="D718" s="306" t="s">
        <v>200</v>
      </c>
      <c r="E718" s="306"/>
      <c r="F718" s="178">
        <v>123346.81</v>
      </c>
      <c r="G718" s="178">
        <v>0</v>
      </c>
      <c r="H718" s="178">
        <v>0</v>
      </c>
    </row>
    <row r="719" spans="1:8" ht="31.2">
      <c r="A719" s="306" t="s">
        <v>1714</v>
      </c>
      <c r="B719" s="317" t="s">
        <v>438</v>
      </c>
      <c r="C719" s="306" t="s">
        <v>1031</v>
      </c>
      <c r="D719" s="306" t="s">
        <v>215</v>
      </c>
      <c r="E719" s="306"/>
      <c r="F719" s="178">
        <v>123346.81</v>
      </c>
      <c r="G719" s="178">
        <v>0</v>
      </c>
      <c r="H719" s="178">
        <v>0</v>
      </c>
    </row>
    <row r="720" spans="1:8" ht="15.6">
      <c r="A720" s="306" t="s">
        <v>1715</v>
      </c>
      <c r="B720" s="317" t="s">
        <v>326</v>
      </c>
      <c r="C720" s="306" t="s">
        <v>1031</v>
      </c>
      <c r="D720" s="306" t="s">
        <v>215</v>
      </c>
      <c r="E720" s="306" t="s">
        <v>327</v>
      </c>
      <c r="F720" s="178">
        <v>123346.81</v>
      </c>
      <c r="G720" s="178">
        <v>0</v>
      </c>
      <c r="H720" s="178">
        <v>0</v>
      </c>
    </row>
    <row r="721" spans="1:8" ht="62.4">
      <c r="A721" s="306" t="s">
        <v>1716</v>
      </c>
      <c r="B721" s="317" t="s">
        <v>332</v>
      </c>
      <c r="C721" s="306" t="s">
        <v>1031</v>
      </c>
      <c r="D721" s="306" t="s">
        <v>215</v>
      </c>
      <c r="E721" s="306" t="s">
        <v>333</v>
      </c>
      <c r="F721" s="178">
        <v>123346.81</v>
      </c>
      <c r="G721" s="178">
        <v>0</v>
      </c>
      <c r="H721" s="178">
        <v>0</v>
      </c>
    </row>
    <row r="722" spans="1:8" ht="62.4">
      <c r="A722" s="306" t="s">
        <v>1717</v>
      </c>
      <c r="B722" s="315" t="s">
        <v>332</v>
      </c>
      <c r="C722" s="314" t="s">
        <v>1031</v>
      </c>
      <c r="D722" s="314" t="s">
        <v>215</v>
      </c>
      <c r="E722" s="314" t="s">
        <v>333</v>
      </c>
      <c r="F722" s="316">
        <v>123346.81</v>
      </c>
      <c r="G722" s="316">
        <v>0</v>
      </c>
      <c r="H722" s="316">
        <v>0</v>
      </c>
    </row>
    <row r="723" spans="1:8" ht="171.6">
      <c r="A723" s="306" t="s">
        <v>1718</v>
      </c>
      <c r="B723" s="318" t="s">
        <v>637</v>
      </c>
      <c r="C723" s="306" t="s">
        <v>638</v>
      </c>
      <c r="D723" s="306"/>
      <c r="E723" s="306"/>
      <c r="F723" s="178">
        <v>13500</v>
      </c>
      <c r="G723" s="178">
        <v>14300</v>
      </c>
      <c r="H723" s="178">
        <v>0</v>
      </c>
    </row>
    <row r="724" spans="1:8" ht="46.8">
      <c r="A724" s="306" t="s">
        <v>1719</v>
      </c>
      <c r="B724" s="317" t="s">
        <v>439</v>
      </c>
      <c r="C724" s="306" t="s">
        <v>638</v>
      </c>
      <c r="D724" s="306" t="s">
        <v>440</v>
      </c>
      <c r="E724" s="306"/>
      <c r="F724" s="178">
        <v>13500</v>
      </c>
      <c r="G724" s="178">
        <v>14300</v>
      </c>
      <c r="H724" s="178">
        <v>0</v>
      </c>
    </row>
    <row r="725" spans="1:8" ht="46.8">
      <c r="A725" s="306" t="s">
        <v>1720</v>
      </c>
      <c r="B725" s="317" t="s">
        <v>441</v>
      </c>
      <c r="C725" s="306" t="s">
        <v>638</v>
      </c>
      <c r="D725" s="306" t="s">
        <v>201</v>
      </c>
      <c r="E725" s="306"/>
      <c r="F725" s="178">
        <v>13500</v>
      </c>
      <c r="G725" s="178">
        <v>14300</v>
      </c>
      <c r="H725" s="178">
        <v>0</v>
      </c>
    </row>
    <row r="726" spans="1:8" ht="15.6">
      <c r="A726" s="306" t="s">
        <v>1721</v>
      </c>
      <c r="B726" s="317" t="s">
        <v>326</v>
      </c>
      <c r="C726" s="306" t="s">
        <v>638</v>
      </c>
      <c r="D726" s="306" t="s">
        <v>201</v>
      </c>
      <c r="E726" s="306" t="s">
        <v>327</v>
      </c>
      <c r="F726" s="178">
        <v>13500</v>
      </c>
      <c r="G726" s="178">
        <v>14300</v>
      </c>
      <c r="H726" s="178">
        <v>0</v>
      </c>
    </row>
    <row r="727" spans="1:8" ht="15.6">
      <c r="A727" s="306" t="s">
        <v>1722</v>
      </c>
      <c r="B727" s="317" t="s">
        <v>334</v>
      </c>
      <c r="C727" s="306" t="s">
        <v>638</v>
      </c>
      <c r="D727" s="306" t="s">
        <v>201</v>
      </c>
      <c r="E727" s="306" t="s">
        <v>335</v>
      </c>
      <c r="F727" s="178">
        <v>13500</v>
      </c>
      <c r="G727" s="178">
        <v>14300</v>
      </c>
      <c r="H727" s="178">
        <v>0</v>
      </c>
    </row>
    <row r="728" spans="1:8" ht="15.6">
      <c r="A728" s="306" t="s">
        <v>1723</v>
      </c>
      <c r="B728" s="315" t="s">
        <v>334</v>
      </c>
      <c r="C728" s="314" t="s">
        <v>638</v>
      </c>
      <c r="D728" s="314" t="s">
        <v>201</v>
      </c>
      <c r="E728" s="314" t="s">
        <v>335</v>
      </c>
      <c r="F728" s="316">
        <v>13500</v>
      </c>
      <c r="G728" s="316">
        <v>14300</v>
      </c>
      <c r="H728" s="316">
        <v>0</v>
      </c>
    </row>
    <row r="729" spans="1:8" ht="93.6">
      <c r="A729" s="306" t="s">
        <v>1724</v>
      </c>
      <c r="B729" s="317" t="s">
        <v>645</v>
      </c>
      <c r="C729" s="306" t="s">
        <v>646</v>
      </c>
      <c r="D729" s="306"/>
      <c r="E729" s="306"/>
      <c r="F729" s="178">
        <v>17300</v>
      </c>
      <c r="G729" s="178">
        <v>17300</v>
      </c>
      <c r="H729" s="178">
        <v>17300</v>
      </c>
    </row>
    <row r="730" spans="1:8" ht="93.6">
      <c r="A730" s="306" t="s">
        <v>1725</v>
      </c>
      <c r="B730" s="317" t="s">
        <v>437</v>
      </c>
      <c r="C730" s="306" t="s">
        <v>646</v>
      </c>
      <c r="D730" s="306" t="s">
        <v>200</v>
      </c>
      <c r="E730" s="306"/>
      <c r="F730" s="178">
        <v>16280</v>
      </c>
      <c r="G730" s="178">
        <v>16280</v>
      </c>
      <c r="H730" s="178">
        <v>16280</v>
      </c>
    </row>
    <row r="731" spans="1:8" ht="31.2">
      <c r="A731" s="306" t="s">
        <v>1726</v>
      </c>
      <c r="B731" s="317" t="s">
        <v>438</v>
      </c>
      <c r="C731" s="306" t="s">
        <v>646</v>
      </c>
      <c r="D731" s="306" t="s">
        <v>215</v>
      </c>
      <c r="E731" s="306"/>
      <c r="F731" s="178">
        <v>16280</v>
      </c>
      <c r="G731" s="178">
        <v>16280</v>
      </c>
      <c r="H731" s="178">
        <v>16280</v>
      </c>
    </row>
    <row r="732" spans="1:8" ht="15.6">
      <c r="A732" s="306" t="s">
        <v>1727</v>
      </c>
      <c r="B732" s="317" t="s">
        <v>326</v>
      </c>
      <c r="C732" s="306" t="s">
        <v>646</v>
      </c>
      <c r="D732" s="306" t="s">
        <v>215</v>
      </c>
      <c r="E732" s="306" t="s">
        <v>327</v>
      </c>
      <c r="F732" s="178">
        <v>16280</v>
      </c>
      <c r="G732" s="178">
        <v>16280</v>
      </c>
      <c r="H732" s="178">
        <v>16280</v>
      </c>
    </row>
    <row r="733" spans="1:8" ht="15.6">
      <c r="A733" s="306" t="s">
        <v>1728</v>
      </c>
      <c r="B733" s="317" t="s">
        <v>340</v>
      </c>
      <c r="C733" s="306" t="s">
        <v>646</v>
      </c>
      <c r="D733" s="306" t="s">
        <v>215</v>
      </c>
      <c r="E733" s="306" t="s">
        <v>341</v>
      </c>
      <c r="F733" s="178">
        <v>16280</v>
      </c>
      <c r="G733" s="178">
        <v>16280</v>
      </c>
      <c r="H733" s="178">
        <v>16280</v>
      </c>
    </row>
    <row r="734" spans="1:8" ht="15.6">
      <c r="A734" s="306" t="s">
        <v>1729</v>
      </c>
      <c r="B734" s="315" t="s">
        <v>340</v>
      </c>
      <c r="C734" s="314" t="s">
        <v>646</v>
      </c>
      <c r="D734" s="314" t="s">
        <v>215</v>
      </c>
      <c r="E734" s="314" t="s">
        <v>341</v>
      </c>
      <c r="F734" s="316">
        <v>16280</v>
      </c>
      <c r="G734" s="316">
        <v>16280</v>
      </c>
      <c r="H734" s="316">
        <v>16280</v>
      </c>
    </row>
    <row r="735" spans="1:8" ht="46.8">
      <c r="A735" s="306" t="s">
        <v>1730</v>
      </c>
      <c r="B735" s="317" t="s">
        <v>439</v>
      </c>
      <c r="C735" s="306" t="s">
        <v>646</v>
      </c>
      <c r="D735" s="306" t="s">
        <v>440</v>
      </c>
      <c r="E735" s="306"/>
      <c r="F735" s="178">
        <v>1020</v>
      </c>
      <c r="G735" s="178">
        <v>1020</v>
      </c>
      <c r="H735" s="178">
        <v>1020</v>
      </c>
    </row>
    <row r="736" spans="1:8" ht="46.8">
      <c r="A736" s="306" t="s">
        <v>1731</v>
      </c>
      <c r="B736" s="317" t="s">
        <v>441</v>
      </c>
      <c r="C736" s="306" t="s">
        <v>646</v>
      </c>
      <c r="D736" s="306" t="s">
        <v>201</v>
      </c>
      <c r="E736" s="306"/>
      <c r="F736" s="178">
        <v>1020</v>
      </c>
      <c r="G736" s="178">
        <v>1020</v>
      </c>
      <c r="H736" s="178">
        <v>1020</v>
      </c>
    </row>
    <row r="737" spans="1:8" ht="15.6">
      <c r="A737" s="306" t="s">
        <v>1732</v>
      </c>
      <c r="B737" s="317" t="s">
        <v>326</v>
      </c>
      <c r="C737" s="306" t="s">
        <v>646</v>
      </c>
      <c r="D737" s="306" t="s">
        <v>201</v>
      </c>
      <c r="E737" s="306" t="s">
        <v>327</v>
      </c>
      <c r="F737" s="178">
        <v>1020</v>
      </c>
      <c r="G737" s="178">
        <v>1020</v>
      </c>
      <c r="H737" s="178">
        <v>1020</v>
      </c>
    </row>
    <row r="738" spans="1:8" ht="15.6">
      <c r="A738" s="306" t="s">
        <v>1733</v>
      </c>
      <c r="B738" s="317" t="s">
        <v>340</v>
      </c>
      <c r="C738" s="306" t="s">
        <v>646</v>
      </c>
      <c r="D738" s="306" t="s">
        <v>201</v>
      </c>
      <c r="E738" s="306" t="s">
        <v>341</v>
      </c>
      <c r="F738" s="178">
        <v>1020</v>
      </c>
      <c r="G738" s="178">
        <v>1020</v>
      </c>
      <c r="H738" s="178">
        <v>1020</v>
      </c>
    </row>
    <row r="739" spans="1:8" ht="15.6">
      <c r="A739" s="306" t="s">
        <v>1734</v>
      </c>
      <c r="B739" s="315" t="s">
        <v>340</v>
      </c>
      <c r="C739" s="314" t="s">
        <v>646</v>
      </c>
      <c r="D739" s="314" t="s">
        <v>201</v>
      </c>
      <c r="E739" s="314" t="s">
        <v>341</v>
      </c>
      <c r="F739" s="316">
        <v>1020</v>
      </c>
      <c r="G739" s="316">
        <v>1020</v>
      </c>
      <c r="H739" s="316">
        <v>1020</v>
      </c>
    </row>
    <row r="740" spans="1:8" ht="93.6">
      <c r="A740" s="306" t="s">
        <v>1735</v>
      </c>
      <c r="B740" s="317" t="s">
        <v>647</v>
      </c>
      <c r="C740" s="306" t="s">
        <v>648</v>
      </c>
      <c r="D740" s="306"/>
      <c r="E740" s="306"/>
      <c r="F740" s="178">
        <v>226500</v>
      </c>
      <c r="G740" s="178">
        <v>226500</v>
      </c>
      <c r="H740" s="178">
        <v>226500</v>
      </c>
    </row>
    <row r="741" spans="1:8" ht="93.6">
      <c r="A741" s="306" t="s">
        <v>464</v>
      </c>
      <c r="B741" s="317" t="s">
        <v>437</v>
      </c>
      <c r="C741" s="306" t="s">
        <v>648</v>
      </c>
      <c r="D741" s="306" t="s">
        <v>200</v>
      </c>
      <c r="E741" s="306"/>
      <c r="F741" s="178">
        <v>183485.62</v>
      </c>
      <c r="G741" s="178">
        <v>183485.62</v>
      </c>
      <c r="H741" s="178">
        <v>183485.62</v>
      </c>
    </row>
    <row r="742" spans="1:8" ht="31.2">
      <c r="A742" s="306" t="s">
        <v>1736</v>
      </c>
      <c r="B742" s="317" t="s">
        <v>565</v>
      </c>
      <c r="C742" s="306" t="s">
        <v>648</v>
      </c>
      <c r="D742" s="306" t="s">
        <v>183</v>
      </c>
      <c r="E742" s="306"/>
      <c r="F742" s="178">
        <v>183485.62</v>
      </c>
      <c r="G742" s="178">
        <v>183485.62</v>
      </c>
      <c r="H742" s="178">
        <v>183485.62</v>
      </c>
    </row>
    <row r="743" spans="1:8" ht="15.6">
      <c r="A743" s="306" t="s">
        <v>1737</v>
      </c>
      <c r="B743" s="317" t="s">
        <v>326</v>
      </c>
      <c r="C743" s="306" t="s">
        <v>648</v>
      </c>
      <c r="D743" s="306" t="s">
        <v>183</v>
      </c>
      <c r="E743" s="306" t="s">
        <v>327</v>
      </c>
      <c r="F743" s="178">
        <v>183485.62</v>
      </c>
      <c r="G743" s="178">
        <v>183485.62</v>
      </c>
      <c r="H743" s="178">
        <v>183485.62</v>
      </c>
    </row>
    <row r="744" spans="1:8" ht="15.6">
      <c r="A744" s="306" t="s">
        <v>1738</v>
      </c>
      <c r="B744" s="317" t="s">
        <v>340</v>
      </c>
      <c r="C744" s="306" t="s">
        <v>648</v>
      </c>
      <c r="D744" s="306" t="s">
        <v>183</v>
      </c>
      <c r="E744" s="306" t="s">
        <v>341</v>
      </c>
      <c r="F744" s="178">
        <v>183485.62</v>
      </c>
      <c r="G744" s="178">
        <v>183485.62</v>
      </c>
      <c r="H744" s="178">
        <v>183485.62</v>
      </c>
    </row>
    <row r="745" spans="1:8" ht="15.6">
      <c r="A745" s="306" t="s">
        <v>1739</v>
      </c>
      <c r="B745" s="315" t="s">
        <v>340</v>
      </c>
      <c r="C745" s="314" t="s">
        <v>648</v>
      </c>
      <c r="D745" s="314" t="s">
        <v>183</v>
      </c>
      <c r="E745" s="314" t="s">
        <v>341</v>
      </c>
      <c r="F745" s="316">
        <v>183485.62</v>
      </c>
      <c r="G745" s="316">
        <v>183485.62</v>
      </c>
      <c r="H745" s="316">
        <v>183485.62</v>
      </c>
    </row>
    <row r="746" spans="1:8" ht="46.8">
      <c r="A746" s="306" t="s">
        <v>1740</v>
      </c>
      <c r="B746" s="317" t="s">
        <v>439</v>
      </c>
      <c r="C746" s="306" t="s">
        <v>648</v>
      </c>
      <c r="D746" s="306" t="s">
        <v>440</v>
      </c>
      <c r="E746" s="306"/>
      <c r="F746" s="178">
        <v>43014.38</v>
      </c>
      <c r="G746" s="178">
        <v>43014.38</v>
      </c>
      <c r="H746" s="178">
        <v>43014.38</v>
      </c>
    </row>
    <row r="747" spans="1:8" ht="46.8">
      <c r="A747" s="306" t="s">
        <v>1741</v>
      </c>
      <c r="B747" s="317" t="s">
        <v>441</v>
      </c>
      <c r="C747" s="306" t="s">
        <v>648</v>
      </c>
      <c r="D747" s="306" t="s">
        <v>201</v>
      </c>
      <c r="E747" s="306"/>
      <c r="F747" s="178">
        <v>43014.38</v>
      </c>
      <c r="G747" s="178">
        <v>43014.38</v>
      </c>
      <c r="H747" s="178">
        <v>43014.38</v>
      </c>
    </row>
    <row r="748" spans="1:8" ht="15.6">
      <c r="A748" s="306" t="s">
        <v>1742</v>
      </c>
      <c r="B748" s="317" t="s">
        <v>326</v>
      </c>
      <c r="C748" s="306" t="s">
        <v>648</v>
      </c>
      <c r="D748" s="306" t="s">
        <v>201</v>
      </c>
      <c r="E748" s="306" t="s">
        <v>327</v>
      </c>
      <c r="F748" s="178">
        <v>43014.38</v>
      </c>
      <c r="G748" s="178">
        <v>43014.38</v>
      </c>
      <c r="H748" s="178">
        <v>43014.38</v>
      </c>
    </row>
    <row r="749" spans="1:8" ht="15.6">
      <c r="A749" s="306" t="s">
        <v>1743</v>
      </c>
      <c r="B749" s="317" t="s">
        <v>340</v>
      </c>
      <c r="C749" s="306" t="s">
        <v>648</v>
      </c>
      <c r="D749" s="306" t="s">
        <v>201</v>
      </c>
      <c r="E749" s="306" t="s">
        <v>341</v>
      </c>
      <c r="F749" s="178">
        <v>43014.38</v>
      </c>
      <c r="G749" s="178">
        <v>43014.38</v>
      </c>
      <c r="H749" s="178">
        <v>43014.38</v>
      </c>
    </row>
    <row r="750" spans="1:8" ht="15.6">
      <c r="A750" s="306" t="s">
        <v>1744</v>
      </c>
      <c r="B750" s="315" t="s">
        <v>340</v>
      </c>
      <c r="C750" s="314" t="s">
        <v>648</v>
      </c>
      <c r="D750" s="314" t="s">
        <v>201</v>
      </c>
      <c r="E750" s="314" t="s">
        <v>341</v>
      </c>
      <c r="F750" s="316">
        <v>43014.38</v>
      </c>
      <c r="G750" s="316">
        <v>43014.38</v>
      </c>
      <c r="H750" s="316">
        <v>43014.38</v>
      </c>
    </row>
    <row r="751" spans="1:8" ht="124.8">
      <c r="A751" s="306" t="s">
        <v>1745</v>
      </c>
      <c r="B751" s="318" t="s">
        <v>649</v>
      </c>
      <c r="C751" s="306" t="s">
        <v>650</v>
      </c>
      <c r="D751" s="306"/>
      <c r="E751" s="306"/>
      <c r="F751" s="178">
        <v>599700</v>
      </c>
      <c r="G751" s="178">
        <v>599700</v>
      </c>
      <c r="H751" s="178">
        <v>599700</v>
      </c>
    </row>
    <row r="752" spans="1:8" ht="93.6">
      <c r="A752" s="306" t="s">
        <v>1746</v>
      </c>
      <c r="B752" s="317" t="s">
        <v>437</v>
      </c>
      <c r="C752" s="306" t="s">
        <v>650</v>
      </c>
      <c r="D752" s="306" t="s">
        <v>200</v>
      </c>
      <c r="E752" s="306"/>
      <c r="F752" s="178">
        <v>542770</v>
      </c>
      <c r="G752" s="178">
        <v>542770</v>
      </c>
      <c r="H752" s="178">
        <v>542770</v>
      </c>
    </row>
    <row r="753" spans="1:8" ht="31.2">
      <c r="A753" s="306" t="s">
        <v>1747</v>
      </c>
      <c r="B753" s="317" t="s">
        <v>438</v>
      </c>
      <c r="C753" s="306" t="s">
        <v>650</v>
      </c>
      <c r="D753" s="306" t="s">
        <v>215</v>
      </c>
      <c r="E753" s="306"/>
      <c r="F753" s="178">
        <v>542770</v>
      </c>
      <c r="G753" s="178">
        <v>542770</v>
      </c>
      <c r="H753" s="178">
        <v>542770</v>
      </c>
    </row>
    <row r="754" spans="1:8" ht="15.6">
      <c r="A754" s="306" t="s">
        <v>1748</v>
      </c>
      <c r="B754" s="317" t="s">
        <v>326</v>
      </c>
      <c r="C754" s="306" t="s">
        <v>650</v>
      </c>
      <c r="D754" s="306" t="s">
        <v>215</v>
      </c>
      <c r="E754" s="306" t="s">
        <v>327</v>
      </c>
      <c r="F754" s="178">
        <v>542770</v>
      </c>
      <c r="G754" s="178">
        <v>542770</v>
      </c>
      <c r="H754" s="178">
        <v>542770</v>
      </c>
    </row>
    <row r="755" spans="1:8" ht="15.6">
      <c r="A755" s="306" t="s">
        <v>1749</v>
      </c>
      <c r="B755" s="317" t="s">
        <v>340</v>
      </c>
      <c r="C755" s="306" t="s">
        <v>650</v>
      </c>
      <c r="D755" s="306" t="s">
        <v>215</v>
      </c>
      <c r="E755" s="306" t="s">
        <v>341</v>
      </c>
      <c r="F755" s="178">
        <v>542770</v>
      </c>
      <c r="G755" s="178">
        <v>542770</v>
      </c>
      <c r="H755" s="178">
        <v>542770</v>
      </c>
    </row>
    <row r="756" spans="1:8" ht="15.6">
      <c r="A756" s="306" t="s">
        <v>1750</v>
      </c>
      <c r="B756" s="315" t="s">
        <v>340</v>
      </c>
      <c r="C756" s="314" t="s">
        <v>650</v>
      </c>
      <c r="D756" s="314" t="s">
        <v>215</v>
      </c>
      <c r="E756" s="314" t="s">
        <v>341</v>
      </c>
      <c r="F756" s="316">
        <v>542770</v>
      </c>
      <c r="G756" s="316">
        <v>542770</v>
      </c>
      <c r="H756" s="316">
        <v>542770</v>
      </c>
    </row>
    <row r="757" spans="1:8" ht="46.8">
      <c r="A757" s="306" t="s">
        <v>1751</v>
      </c>
      <c r="B757" s="317" t="s">
        <v>439</v>
      </c>
      <c r="C757" s="306" t="s">
        <v>650</v>
      </c>
      <c r="D757" s="306" t="s">
        <v>440</v>
      </c>
      <c r="E757" s="306"/>
      <c r="F757" s="178">
        <v>56930</v>
      </c>
      <c r="G757" s="178">
        <v>56930</v>
      </c>
      <c r="H757" s="178">
        <v>56930</v>
      </c>
    </row>
    <row r="758" spans="1:8" ht="46.8">
      <c r="A758" s="306" t="s">
        <v>1752</v>
      </c>
      <c r="B758" s="317" t="s">
        <v>441</v>
      </c>
      <c r="C758" s="306" t="s">
        <v>650</v>
      </c>
      <c r="D758" s="306" t="s">
        <v>201</v>
      </c>
      <c r="E758" s="306"/>
      <c r="F758" s="178">
        <v>56930</v>
      </c>
      <c r="G758" s="178">
        <v>56930</v>
      </c>
      <c r="H758" s="178">
        <v>56930</v>
      </c>
    </row>
    <row r="759" spans="1:8" ht="15.6">
      <c r="A759" s="306" t="s">
        <v>1753</v>
      </c>
      <c r="B759" s="317" t="s">
        <v>326</v>
      </c>
      <c r="C759" s="306" t="s">
        <v>650</v>
      </c>
      <c r="D759" s="306" t="s">
        <v>201</v>
      </c>
      <c r="E759" s="306" t="s">
        <v>327</v>
      </c>
      <c r="F759" s="178">
        <v>56930</v>
      </c>
      <c r="G759" s="178">
        <v>56930</v>
      </c>
      <c r="H759" s="178">
        <v>56930</v>
      </c>
    </row>
    <row r="760" spans="1:8" ht="15.6">
      <c r="A760" s="306" t="s">
        <v>1754</v>
      </c>
      <c r="B760" s="317" t="s">
        <v>340</v>
      </c>
      <c r="C760" s="306" t="s">
        <v>650</v>
      </c>
      <c r="D760" s="306" t="s">
        <v>201</v>
      </c>
      <c r="E760" s="306" t="s">
        <v>341</v>
      </c>
      <c r="F760" s="178">
        <v>56930</v>
      </c>
      <c r="G760" s="178">
        <v>56930</v>
      </c>
      <c r="H760" s="178">
        <v>56930</v>
      </c>
    </row>
    <row r="761" spans="1:8" ht="15.6">
      <c r="A761" s="306" t="s">
        <v>1755</v>
      </c>
      <c r="B761" s="315" t="s">
        <v>340</v>
      </c>
      <c r="C761" s="314" t="s">
        <v>650</v>
      </c>
      <c r="D761" s="314" t="s">
        <v>201</v>
      </c>
      <c r="E761" s="314" t="s">
        <v>341</v>
      </c>
      <c r="F761" s="316">
        <v>56930</v>
      </c>
      <c r="G761" s="316">
        <v>56930</v>
      </c>
      <c r="H761" s="316">
        <v>56930</v>
      </c>
    </row>
    <row r="762" spans="1:8" ht="15.6">
      <c r="A762" s="306" t="s">
        <v>1756</v>
      </c>
      <c r="B762" s="317" t="s">
        <v>446</v>
      </c>
      <c r="C762" s="306" t="s">
        <v>447</v>
      </c>
      <c r="D762" s="306"/>
      <c r="E762" s="306"/>
      <c r="F762" s="178">
        <v>18474369.559999999</v>
      </c>
      <c r="G762" s="178">
        <v>17905066</v>
      </c>
      <c r="H762" s="178">
        <v>16285166</v>
      </c>
    </row>
    <row r="763" spans="1:8" ht="46.8">
      <c r="A763" s="306" t="s">
        <v>1757</v>
      </c>
      <c r="B763" s="317" t="s">
        <v>1032</v>
      </c>
      <c r="C763" s="306" t="s">
        <v>1033</v>
      </c>
      <c r="D763" s="306"/>
      <c r="E763" s="306"/>
      <c r="F763" s="178">
        <v>1229000</v>
      </c>
      <c r="G763" s="178">
        <v>0</v>
      </c>
      <c r="H763" s="178">
        <v>0</v>
      </c>
    </row>
    <row r="764" spans="1:8" ht="15.6">
      <c r="A764" s="306" t="s">
        <v>1758</v>
      </c>
      <c r="B764" s="317" t="s">
        <v>491</v>
      </c>
      <c r="C764" s="306" t="s">
        <v>1033</v>
      </c>
      <c r="D764" s="306" t="s">
        <v>492</v>
      </c>
      <c r="E764" s="306"/>
      <c r="F764" s="178">
        <v>1229000</v>
      </c>
      <c r="G764" s="178">
        <v>0</v>
      </c>
      <c r="H764" s="178">
        <v>0</v>
      </c>
    </row>
    <row r="765" spans="1:8" ht="15.6">
      <c r="A765" s="306" t="s">
        <v>1759</v>
      </c>
      <c r="B765" s="317" t="s">
        <v>1034</v>
      </c>
      <c r="C765" s="306" t="s">
        <v>1033</v>
      </c>
      <c r="D765" s="306" t="s">
        <v>1035</v>
      </c>
      <c r="E765" s="306"/>
      <c r="F765" s="178">
        <v>1229000</v>
      </c>
      <c r="G765" s="178">
        <v>0</v>
      </c>
      <c r="H765" s="178">
        <v>0</v>
      </c>
    </row>
    <row r="766" spans="1:8" ht="15.6">
      <c r="A766" s="306" t="s">
        <v>1760</v>
      </c>
      <c r="B766" s="317" t="s">
        <v>326</v>
      </c>
      <c r="C766" s="306" t="s">
        <v>1033</v>
      </c>
      <c r="D766" s="306" t="s">
        <v>1035</v>
      </c>
      <c r="E766" s="306" t="s">
        <v>327</v>
      </c>
      <c r="F766" s="178">
        <v>1229000</v>
      </c>
      <c r="G766" s="178">
        <v>0</v>
      </c>
      <c r="H766" s="178">
        <v>0</v>
      </c>
    </row>
    <row r="767" spans="1:8" ht="31.2">
      <c r="A767" s="306" t="s">
        <v>1761</v>
      </c>
      <c r="B767" s="317" t="s">
        <v>1020</v>
      </c>
      <c r="C767" s="306" t="s">
        <v>1033</v>
      </c>
      <c r="D767" s="306" t="s">
        <v>1035</v>
      </c>
      <c r="E767" s="306" t="s">
        <v>1019</v>
      </c>
      <c r="F767" s="178">
        <v>1229000</v>
      </c>
      <c r="G767" s="178">
        <v>0</v>
      </c>
      <c r="H767" s="178">
        <v>0</v>
      </c>
    </row>
    <row r="768" spans="1:8" ht="31.2">
      <c r="A768" s="306" t="s">
        <v>1762</v>
      </c>
      <c r="B768" s="315" t="s">
        <v>1020</v>
      </c>
      <c r="C768" s="314" t="s">
        <v>1033</v>
      </c>
      <c r="D768" s="314" t="s">
        <v>1035</v>
      </c>
      <c r="E768" s="314" t="s">
        <v>1019</v>
      </c>
      <c r="F768" s="316">
        <v>1229000</v>
      </c>
      <c r="G768" s="316">
        <v>0</v>
      </c>
      <c r="H768" s="316">
        <v>0</v>
      </c>
    </row>
    <row r="769" spans="1:8" ht="93.6">
      <c r="A769" s="306" t="s">
        <v>1763</v>
      </c>
      <c r="B769" s="317" t="s">
        <v>779</v>
      </c>
      <c r="C769" s="306" t="s">
        <v>778</v>
      </c>
      <c r="D769" s="306"/>
      <c r="E769" s="306"/>
      <c r="F769" s="178">
        <v>984569.56</v>
      </c>
      <c r="G769" s="178">
        <v>0</v>
      </c>
      <c r="H769" s="178">
        <v>0</v>
      </c>
    </row>
    <row r="770" spans="1:8" ht="93.6">
      <c r="A770" s="306" t="s">
        <v>1764</v>
      </c>
      <c r="B770" s="317" t="s">
        <v>437</v>
      </c>
      <c r="C770" s="306" t="s">
        <v>778</v>
      </c>
      <c r="D770" s="306" t="s">
        <v>200</v>
      </c>
      <c r="E770" s="306"/>
      <c r="F770" s="178">
        <v>30654.91</v>
      </c>
      <c r="G770" s="178">
        <v>0</v>
      </c>
      <c r="H770" s="178">
        <v>0</v>
      </c>
    </row>
    <row r="771" spans="1:8" ht="31.2">
      <c r="A771" s="306" t="s">
        <v>1765</v>
      </c>
      <c r="B771" s="317" t="s">
        <v>565</v>
      </c>
      <c r="C771" s="306" t="s">
        <v>778</v>
      </c>
      <c r="D771" s="306" t="s">
        <v>183</v>
      </c>
      <c r="E771" s="306"/>
      <c r="F771" s="178">
        <v>30654.91</v>
      </c>
      <c r="G771" s="178">
        <v>0</v>
      </c>
      <c r="H771" s="178">
        <v>0</v>
      </c>
    </row>
    <row r="772" spans="1:8" ht="15.6">
      <c r="A772" s="306" t="s">
        <v>1766</v>
      </c>
      <c r="B772" s="317" t="s">
        <v>326</v>
      </c>
      <c r="C772" s="306" t="s">
        <v>778</v>
      </c>
      <c r="D772" s="306" t="s">
        <v>183</v>
      </c>
      <c r="E772" s="306" t="s">
        <v>327</v>
      </c>
      <c r="F772" s="178">
        <v>30654.91</v>
      </c>
      <c r="G772" s="178">
        <v>0</v>
      </c>
      <c r="H772" s="178">
        <v>0</v>
      </c>
    </row>
    <row r="773" spans="1:8" ht="15.6">
      <c r="A773" s="306" t="s">
        <v>1767</v>
      </c>
      <c r="B773" s="317" t="s">
        <v>340</v>
      </c>
      <c r="C773" s="306" t="s">
        <v>778</v>
      </c>
      <c r="D773" s="306" t="s">
        <v>183</v>
      </c>
      <c r="E773" s="306" t="s">
        <v>341</v>
      </c>
      <c r="F773" s="178">
        <v>30654.91</v>
      </c>
      <c r="G773" s="178">
        <v>0</v>
      </c>
      <c r="H773" s="178">
        <v>0</v>
      </c>
    </row>
    <row r="774" spans="1:8" ht="15.6">
      <c r="A774" s="306" t="s">
        <v>1768</v>
      </c>
      <c r="B774" s="315" t="s">
        <v>340</v>
      </c>
      <c r="C774" s="314" t="s">
        <v>778</v>
      </c>
      <c r="D774" s="314" t="s">
        <v>183</v>
      </c>
      <c r="E774" s="314" t="s">
        <v>341</v>
      </c>
      <c r="F774" s="316">
        <v>30654.91</v>
      </c>
      <c r="G774" s="316">
        <v>0</v>
      </c>
      <c r="H774" s="316">
        <v>0</v>
      </c>
    </row>
    <row r="775" spans="1:8" ht="15.6">
      <c r="A775" s="306" t="s">
        <v>1769</v>
      </c>
      <c r="B775" s="317" t="s">
        <v>449</v>
      </c>
      <c r="C775" s="306" t="s">
        <v>778</v>
      </c>
      <c r="D775" s="306" t="s">
        <v>450</v>
      </c>
      <c r="E775" s="306"/>
      <c r="F775" s="178">
        <v>953914.65</v>
      </c>
      <c r="G775" s="178">
        <v>0</v>
      </c>
      <c r="H775" s="178">
        <v>0</v>
      </c>
    </row>
    <row r="776" spans="1:8" ht="15.6">
      <c r="A776" s="306" t="s">
        <v>1770</v>
      </c>
      <c r="B776" s="317" t="s">
        <v>317</v>
      </c>
      <c r="C776" s="306" t="s">
        <v>778</v>
      </c>
      <c r="D776" s="306" t="s">
        <v>475</v>
      </c>
      <c r="E776" s="306"/>
      <c r="F776" s="178">
        <v>953914.65</v>
      </c>
      <c r="G776" s="178">
        <v>0</v>
      </c>
      <c r="H776" s="178">
        <v>0</v>
      </c>
    </row>
    <row r="777" spans="1:8" ht="15.6">
      <c r="A777" s="306" t="s">
        <v>1771</v>
      </c>
      <c r="B777" s="317" t="s">
        <v>388</v>
      </c>
      <c r="C777" s="306" t="s">
        <v>778</v>
      </c>
      <c r="D777" s="306" t="s">
        <v>475</v>
      </c>
      <c r="E777" s="306" t="s">
        <v>389</v>
      </c>
      <c r="F777" s="178">
        <v>418332.6</v>
      </c>
      <c r="G777" s="178">
        <v>0</v>
      </c>
      <c r="H777" s="178">
        <v>0</v>
      </c>
    </row>
    <row r="778" spans="1:8" ht="31.2">
      <c r="A778" s="306" t="s">
        <v>1772</v>
      </c>
      <c r="B778" s="317" t="s">
        <v>392</v>
      </c>
      <c r="C778" s="306" t="s">
        <v>778</v>
      </c>
      <c r="D778" s="306" t="s">
        <v>475</v>
      </c>
      <c r="E778" s="306" t="s">
        <v>393</v>
      </c>
      <c r="F778" s="178">
        <v>418332.6</v>
      </c>
      <c r="G778" s="178">
        <v>0</v>
      </c>
      <c r="H778" s="178">
        <v>0</v>
      </c>
    </row>
    <row r="779" spans="1:8" ht="31.2">
      <c r="A779" s="306" t="s">
        <v>1773</v>
      </c>
      <c r="B779" s="315" t="s">
        <v>392</v>
      </c>
      <c r="C779" s="314" t="s">
        <v>778</v>
      </c>
      <c r="D779" s="314" t="s">
        <v>475</v>
      </c>
      <c r="E779" s="314" t="s">
        <v>393</v>
      </c>
      <c r="F779" s="316">
        <v>418332.6</v>
      </c>
      <c r="G779" s="316">
        <v>0</v>
      </c>
      <c r="H779" s="316">
        <v>0</v>
      </c>
    </row>
    <row r="780" spans="1:8" ht="46.8">
      <c r="A780" s="306" t="s">
        <v>1774</v>
      </c>
      <c r="B780" s="317" t="s">
        <v>415</v>
      </c>
      <c r="C780" s="306" t="s">
        <v>778</v>
      </c>
      <c r="D780" s="306" t="s">
        <v>475</v>
      </c>
      <c r="E780" s="306" t="s">
        <v>416</v>
      </c>
      <c r="F780" s="178">
        <v>535582.05000000005</v>
      </c>
      <c r="G780" s="178">
        <v>0</v>
      </c>
      <c r="H780" s="178">
        <v>0</v>
      </c>
    </row>
    <row r="781" spans="1:8" ht="31.2">
      <c r="A781" s="306" t="s">
        <v>1775</v>
      </c>
      <c r="B781" s="317" t="s">
        <v>419</v>
      </c>
      <c r="C781" s="306" t="s">
        <v>778</v>
      </c>
      <c r="D781" s="306" t="s">
        <v>475</v>
      </c>
      <c r="E781" s="306" t="s">
        <v>420</v>
      </c>
      <c r="F781" s="178">
        <v>535582.05000000005</v>
      </c>
      <c r="G781" s="178">
        <v>0</v>
      </c>
      <c r="H781" s="178">
        <v>0</v>
      </c>
    </row>
    <row r="782" spans="1:8" ht="31.2">
      <c r="A782" s="306" t="s">
        <v>1776</v>
      </c>
      <c r="B782" s="315" t="s">
        <v>419</v>
      </c>
      <c r="C782" s="314" t="s">
        <v>778</v>
      </c>
      <c r="D782" s="314" t="s">
        <v>475</v>
      </c>
      <c r="E782" s="314" t="s">
        <v>420</v>
      </c>
      <c r="F782" s="316">
        <v>535582.05000000005</v>
      </c>
      <c r="G782" s="316">
        <v>0</v>
      </c>
      <c r="H782" s="316">
        <v>0</v>
      </c>
    </row>
    <row r="783" spans="1:8" ht="62.4">
      <c r="A783" s="306" t="s">
        <v>1777</v>
      </c>
      <c r="B783" s="317" t="s">
        <v>453</v>
      </c>
      <c r="C783" s="306" t="s">
        <v>454</v>
      </c>
      <c r="D783" s="306"/>
      <c r="E783" s="306"/>
      <c r="F783" s="178">
        <v>1602200</v>
      </c>
      <c r="G783" s="178">
        <v>1619900</v>
      </c>
      <c r="H783" s="178">
        <v>0</v>
      </c>
    </row>
    <row r="784" spans="1:8" ht="15.6">
      <c r="A784" s="306" t="s">
        <v>1778</v>
      </c>
      <c r="B784" s="317" t="s">
        <v>449</v>
      </c>
      <c r="C784" s="306" t="s">
        <v>454</v>
      </c>
      <c r="D784" s="306" t="s">
        <v>450</v>
      </c>
      <c r="E784" s="306"/>
      <c r="F784" s="178">
        <v>1602200</v>
      </c>
      <c r="G784" s="178">
        <v>1619900</v>
      </c>
      <c r="H784" s="178">
        <v>0</v>
      </c>
    </row>
    <row r="785" spans="1:8" ht="15.6">
      <c r="A785" s="306" t="s">
        <v>1779</v>
      </c>
      <c r="B785" s="317" t="s">
        <v>451</v>
      </c>
      <c r="C785" s="306" t="s">
        <v>454</v>
      </c>
      <c r="D785" s="306" t="s">
        <v>452</v>
      </c>
      <c r="E785" s="306"/>
      <c r="F785" s="178">
        <v>1602200</v>
      </c>
      <c r="G785" s="178">
        <v>1619900</v>
      </c>
      <c r="H785" s="178">
        <v>0</v>
      </c>
    </row>
    <row r="786" spans="1:8" ht="15.6">
      <c r="A786" s="306" t="s">
        <v>1780</v>
      </c>
      <c r="B786" s="317" t="s">
        <v>342</v>
      </c>
      <c r="C786" s="306" t="s">
        <v>454</v>
      </c>
      <c r="D786" s="306" t="s">
        <v>452</v>
      </c>
      <c r="E786" s="306" t="s">
        <v>343</v>
      </c>
      <c r="F786" s="178">
        <v>1602200</v>
      </c>
      <c r="G786" s="178">
        <v>1619900</v>
      </c>
      <c r="H786" s="178">
        <v>0</v>
      </c>
    </row>
    <row r="787" spans="1:8" ht="15.6">
      <c r="A787" s="306" t="s">
        <v>1781</v>
      </c>
      <c r="B787" s="317" t="s">
        <v>344</v>
      </c>
      <c r="C787" s="306" t="s">
        <v>454</v>
      </c>
      <c r="D787" s="306" t="s">
        <v>452</v>
      </c>
      <c r="E787" s="306" t="s">
        <v>345</v>
      </c>
      <c r="F787" s="178">
        <v>1602200</v>
      </c>
      <c r="G787" s="178">
        <v>1619900</v>
      </c>
      <c r="H787" s="178">
        <v>0</v>
      </c>
    </row>
    <row r="788" spans="1:8" ht="15.6">
      <c r="A788" s="306" t="s">
        <v>1782</v>
      </c>
      <c r="B788" s="315" t="s">
        <v>344</v>
      </c>
      <c r="C788" s="314" t="s">
        <v>454</v>
      </c>
      <c r="D788" s="314" t="s">
        <v>452</v>
      </c>
      <c r="E788" s="314" t="s">
        <v>345</v>
      </c>
      <c r="F788" s="316">
        <v>1602200</v>
      </c>
      <c r="G788" s="316">
        <v>1619900</v>
      </c>
      <c r="H788" s="316">
        <v>0</v>
      </c>
    </row>
    <row r="789" spans="1:8" ht="46.8">
      <c r="A789" s="306" t="s">
        <v>1783</v>
      </c>
      <c r="B789" s="317" t="s">
        <v>1021</v>
      </c>
      <c r="C789" s="306" t="s">
        <v>775</v>
      </c>
      <c r="D789" s="306"/>
      <c r="E789" s="306"/>
      <c r="F789" s="178">
        <v>911900</v>
      </c>
      <c r="G789" s="178">
        <v>1276666</v>
      </c>
      <c r="H789" s="178">
        <v>1276666</v>
      </c>
    </row>
    <row r="790" spans="1:8" ht="15.6">
      <c r="A790" s="306" t="s">
        <v>1784</v>
      </c>
      <c r="B790" s="317" t="s">
        <v>449</v>
      </c>
      <c r="C790" s="306" t="s">
        <v>775</v>
      </c>
      <c r="D790" s="306" t="s">
        <v>450</v>
      </c>
      <c r="E790" s="306"/>
      <c r="F790" s="178">
        <v>911900</v>
      </c>
      <c r="G790" s="178">
        <v>1276666</v>
      </c>
      <c r="H790" s="178">
        <v>1276666</v>
      </c>
    </row>
    <row r="791" spans="1:8" ht="15.6">
      <c r="A791" s="306" t="s">
        <v>1785</v>
      </c>
      <c r="B791" s="317" t="s">
        <v>317</v>
      </c>
      <c r="C791" s="306" t="s">
        <v>775</v>
      </c>
      <c r="D791" s="306" t="s">
        <v>475</v>
      </c>
      <c r="E791" s="306"/>
      <c r="F791" s="178">
        <v>911900</v>
      </c>
      <c r="G791" s="178">
        <v>1276666</v>
      </c>
      <c r="H791" s="178">
        <v>1276666</v>
      </c>
    </row>
    <row r="792" spans="1:8" ht="31.2">
      <c r="A792" s="306" t="s">
        <v>1786</v>
      </c>
      <c r="B792" s="317" t="s">
        <v>346</v>
      </c>
      <c r="C792" s="306" t="s">
        <v>775</v>
      </c>
      <c r="D792" s="306" t="s">
        <v>475</v>
      </c>
      <c r="E792" s="306" t="s">
        <v>347</v>
      </c>
      <c r="F792" s="178">
        <v>911900</v>
      </c>
      <c r="G792" s="178">
        <v>1276666</v>
      </c>
      <c r="H792" s="178">
        <v>1276666</v>
      </c>
    </row>
    <row r="793" spans="1:8" ht="15.6">
      <c r="A793" s="306" t="s">
        <v>1787</v>
      </c>
      <c r="B793" s="317" t="s">
        <v>772</v>
      </c>
      <c r="C793" s="306" t="s">
        <v>775</v>
      </c>
      <c r="D793" s="306" t="s">
        <v>475</v>
      </c>
      <c r="E793" s="306" t="s">
        <v>771</v>
      </c>
      <c r="F793" s="178">
        <v>911900</v>
      </c>
      <c r="G793" s="178">
        <v>1276666</v>
      </c>
      <c r="H793" s="178">
        <v>1276666</v>
      </c>
    </row>
    <row r="794" spans="1:8" ht="15.6">
      <c r="A794" s="306" t="s">
        <v>1788</v>
      </c>
      <c r="B794" s="315" t="s">
        <v>772</v>
      </c>
      <c r="C794" s="314" t="s">
        <v>775</v>
      </c>
      <c r="D794" s="314" t="s">
        <v>475</v>
      </c>
      <c r="E794" s="314" t="s">
        <v>771</v>
      </c>
      <c r="F794" s="316">
        <v>911900</v>
      </c>
      <c r="G794" s="316">
        <v>1276666</v>
      </c>
      <c r="H794" s="316">
        <v>1276666</v>
      </c>
    </row>
    <row r="795" spans="1:8" ht="78">
      <c r="A795" s="306" t="s">
        <v>1789</v>
      </c>
      <c r="B795" s="317" t="s">
        <v>776</v>
      </c>
      <c r="C795" s="306" t="s">
        <v>777</v>
      </c>
      <c r="D795" s="306"/>
      <c r="E795" s="306"/>
      <c r="F795" s="178">
        <v>13275200</v>
      </c>
      <c r="G795" s="178">
        <v>14537000</v>
      </c>
      <c r="H795" s="178">
        <v>14537000</v>
      </c>
    </row>
    <row r="796" spans="1:8" ht="15.6">
      <c r="A796" s="306" t="s">
        <v>1790</v>
      </c>
      <c r="B796" s="317" t="s">
        <v>449</v>
      </c>
      <c r="C796" s="306" t="s">
        <v>777</v>
      </c>
      <c r="D796" s="306" t="s">
        <v>450</v>
      </c>
      <c r="E796" s="306"/>
      <c r="F796" s="178">
        <v>13275200</v>
      </c>
      <c r="G796" s="178">
        <v>14537000</v>
      </c>
      <c r="H796" s="178">
        <v>14537000</v>
      </c>
    </row>
    <row r="797" spans="1:8" ht="15.6">
      <c r="A797" s="306" t="s">
        <v>1791</v>
      </c>
      <c r="B797" s="317" t="s">
        <v>317</v>
      </c>
      <c r="C797" s="306" t="s">
        <v>777</v>
      </c>
      <c r="D797" s="306" t="s">
        <v>475</v>
      </c>
      <c r="E797" s="306"/>
      <c r="F797" s="178">
        <v>13275200</v>
      </c>
      <c r="G797" s="178">
        <v>14537000</v>
      </c>
      <c r="H797" s="178">
        <v>14537000</v>
      </c>
    </row>
    <row r="798" spans="1:8" ht="15.6">
      <c r="A798" s="306" t="s">
        <v>1792</v>
      </c>
      <c r="B798" s="317" t="s">
        <v>352</v>
      </c>
      <c r="C798" s="306" t="s">
        <v>777</v>
      </c>
      <c r="D798" s="306" t="s">
        <v>475</v>
      </c>
      <c r="E798" s="306" t="s">
        <v>353</v>
      </c>
      <c r="F798" s="178">
        <v>13275200</v>
      </c>
      <c r="G798" s="178">
        <v>14537000</v>
      </c>
      <c r="H798" s="178">
        <v>14537000</v>
      </c>
    </row>
    <row r="799" spans="1:8" ht="15.6">
      <c r="A799" s="306" t="s">
        <v>1793</v>
      </c>
      <c r="B799" s="317" t="s">
        <v>358</v>
      </c>
      <c r="C799" s="306" t="s">
        <v>777</v>
      </c>
      <c r="D799" s="306" t="s">
        <v>475</v>
      </c>
      <c r="E799" s="306" t="s">
        <v>359</v>
      </c>
      <c r="F799" s="178">
        <v>13275200</v>
      </c>
      <c r="G799" s="178">
        <v>14537000</v>
      </c>
      <c r="H799" s="178">
        <v>14537000</v>
      </c>
    </row>
    <row r="800" spans="1:8" ht="15.6">
      <c r="A800" s="306" t="s">
        <v>1794</v>
      </c>
      <c r="B800" s="315" t="s">
        <v>358</v>
      </c>
      <c r="C800" s="314" t="s">
        <v>777</v>
      </c>
      <c r="D800" s="314" t="s">
        <v>475</v>
      </c>
      <c r="E800" s="314" t="s">
        <v>359</v>
      </c>
      <c r="F800" s="316">
        <v>13275200</v>
      </c>
      <c r="G800" s="316">
        <v>14537000</v>
      </c>
      <c r="H800" s="316">
        <v>14537000</v>
      </c>
    </row>
    <row r="801" spans="1:8" ht="78">
      <c r="A801" s="306" t="s">
        <v>1795</v>
      </c>
      <c r="B801" s="317" t="s">
        <v>1808</v>
      </c>
      <c r="C801" s="306" t="s">
        <v>448</v>
      </c>
      <c r="D801" s="306"/>
      <c r="E801" s="306"/>
      <c r="F801" s="178">
        <v>64500</v>
      </c>
      <c r="G801" s="178">
        <v>64500</v>
      </c>
      <c r="H801" s="178">
        <v>64500</v>
      </c>
    </row>
    <row r="802" spans="1:8" ht="15.6">
      <c r="A802" s="306" t="s">
        <v>1796</v>
      </c>
      <c r="B802" s="317" t="s">
        <v>449</v>
      </c>
      <c r="C802" s="306" t="s">
        <v>448</v>
      </c>
      <c r="D802" s="306" t="s">
        <v>450</v>
      </c>
      <c r="E802" s="306"/>
      <c r="F802" s="178">
        <v>64500</v>
      </c>
      <c r="G802" s="178">
        <v>64500</v>
      </c>
      <c r="H802" s="178">
        <v>64500</v>
      </c>
    </row>
    <row r="803" spans="1:8" ht="15.6">
      <c r="A803" s="306" t="s">
        <v>1797</v>
      </c>
      <c r="B803" s="317" t="s">
        <v>317</v>
      </c>
      <c r="C803" s="306" t="s">
        <v>448</v>
      </c>
      <c r="D803" s="306" t="s">
        <v>475</v>
      </c>
      <c r="E803" s="306"/>
      <c r="F803" s="178">
        <v>64500</v>
      </c>
      <c r="G803" s="178">
        <v>64500</v>
      </c>
      <c r="H803" s="178">
        <v>64500</v>
      </c>
    </row>
    <row r="804" spans="1:8" ht="15.6">
      <c r="A804" s="306" t="s">
        <v>1798</v>
      </c>
      <c r="B804" s="317" t="s">
        <v>326</v>
      </c>
      <c r="C804" s="306" t="s">
        <v>448</v>
      </c>
      <c r="D804" s="306" t="s">
        <v>475</v>
      </c>
      <c r="E804" s="306" t="s">
        <v>327</v>
      </c>
      <c r="F804" s="178">
        <v>64500</v>
      </c>
      <c r="G804" s="178">
        <v>64500</v>
      </c>
      <c r="H804" s="178">
        <v>64500</v>
      </c>
    </row>
    <row r="805" spans="1:8" ht="15.6">
      <c r="A805" s="306" t="s">
        <v>1799</v>
      </c>
      <c r="B805" s="317" t="s">
        <v>340</v>
      </c>
      <c r="C805" s="306" t="s">
        <v>448</v>
      </c>
      <c r="D805" s="306" t="s">
        <v>475</v>
      </c>
      <c r="E805" s="306" t="s">
        <v>341</v>
      </c>
      <c r="F805" s="178">
        <v>64500</v>
      </c>
      <c r="G805" s="178">
        <v>64500</v>
      </c>
      <c r="H805" s="178">
        <v>64500</v>
      </c>
    </row>
    <row r="806" spans="1:8" ht="15.6">
      <c r="A806" s="306" t="s">
        <v>1800</v>
      </c>
      <c r="B806" s="315" t="s">
        <v>340</v>
      </c>
      <c r="C806" s="314" t="s">
        <v>448</v>
      </c>
      <c r="D806" s="314" t="s">
        <v>475</v>
      </c>
      <c r="E806" s="314" t="s">
        <v>341</v>
      </c>
      <c r="F806" s="316">
        <v>64500</v>
      </c>
      <c r="G806" s="316">
        <v>64500</v>
      </c>
      <c r="H806" s="316">
        <v>64500</v>
      </c>
    </row>
    <row r="807" spans="1:8" ht="78">
      <c r="A807" s="306" t="s">
        <v>1801</v>
      </c>
      <c r="B807" s="317" t="s">
        <v>455</v>
      </c>
      <c r="C807" s="306" t="s">
        <v>456</v>
      </c>
      <c r="D807" s="306"/>
      <c r="E807" s="306"/>
      <c r="F807" s="178">
        <v>407000</v>
      </c>
      <c r="G807" s="178">
        <v>407000</v>
      </c>
      <c r="H807" s="178">
        <v>407000</v>
      </c>
    </row>
    <row r="808" spans="1:8" ht="15.6">
      <c r="A808" s="306" t="s">
        <v>1802</v>
      </c>
      <c r="B808" s="317" t="s">
        <v>449</v>
      </c>
      <c r="C808" s="306" t="s">
        <v>456</v>
      </c>
      <c r="D808" s="306" t="s">
        <v>450</v>
      </c>
      <c r="E808" s="306"/>
      <c r="F808" s="178">
        <v>407000</v>
      </c>
      <c r="G808" s="178">
        <v>407000</v>
      </c>
      <c r="H808" s="178">
        <v>407000</v>
      </c>
    </row>
    <row r="809" spans="1:8" ht="15.6">
      <c r="A809" s="306" t="s">
        <v>1803</v>
      </c>
      <c r="B809" s="317" t="s">
        <v>317</v>
      </c>
      <c r="C809" s="306" t="s">
        <v>456</v>
      </c>
      <c r="D809" s="306" t="s">
        <v>475</v>
      </c>
      <c r="E809" s="306"/>
      <c r="F809" s="178">
        <v>407000</v>
      </c>
      <c r="G809" s="178">
        <v>407000</v>
      </c>
      <c r="H809" s="178">
        <v>407000</v>
      </c>
    </row>
    <row r="810" spans="1:8" ht="15.6">
      <c r="A810" s="306" t="s">
        <v>1804</v>
      </c>
      <c r="B810" s="317" t="s">
        <v>394</v>
      </c>
      <c r="C810" s="306" t="s">
        <v>456</v>
      </c>
      <c r="D810" s="306" t="s">
        <v>475</v>
      </c>
      <c r="E810" s="306" t="s">
        <v>395</v>
      </c>
      <c r="F810" s="178">
        <v>407000</v>
      </c>
      <c r="G810" s="178">
        <v>407000</v>
      </c>
      <c r="H810" s="178">
        <v>407000</v>
      </c>
    </row>
    <row r="811" spans="1:8" ht="15.6">
      <c r="A811" s="306" t="s">
        <v>492</v>
      </c>
      <c r="B811" s="317" t="s">
        <v>396</v>
      </c>
      <c r="C811" s="306" t="s">
        <v>456</v>
      </c>
      <c r="D811" s="306" t="s">
        <v>475</v>
      </c>
      <c r="E811" s="306" t="s">
        <v>397</v>
      </c>
      <c r="F811" s="178">
        <v>407000</v>
      </c>
      <c r="G811" s="178">
        <v>407000</v>
      </c>
      <c r="H811" s="178">
        <v>407000</v>
      </c>
    </row>
    <row r="812" spans="1:8" ht="15.6">
      <c r="A812" s="306" t="s">
        <v>1805</v>
      </c>
      <c r="B812" s="315" t="s">
        <v>396</v>
      </c>
      <c r="C812" s="314" t="s">
        <v>456</v>
      </c>
      <c r="D812" s="314" t="s">
        <v>475</v>
      </c>
      <c r="E812" s="314" t="s">
        <v>397</v>
      </c>
      <c r="F812" s="316">
        <v>407000</v>
      </c>
      <c r="G812" s="316">
        <v>407000</v>
      </c>
      <c r="H812" s="316">
        <v>407000</v>
      </c>
    </row>
    <row r="813" spans="1:8" ht="15.6">
      <c r="A813" s="306" t="s">
        <v>1806</v>
      </c>
      <c r="B813" s="88" t="s">
        <v>421</v>
      </c>
      <c r="C813" s="306"/>
      <c r="D813" s="306"/>
      <c r="E813" s="306"/>
      <c r="F813" s="178">
        <v>0</v>
      </c>
      <c r="G813" s="178">
        <v>7315076.54</v>
      </c>
      <c r="H813" s="178">
        <v>14788951.83</v>
      </c>
    </row>
    <row r="814" spans="1:8" ht="15.6">
      <c r="A814" s="306" t="s">
        <v>1807</v>
      </c>
      <c r="B814" s="320" t="s">
        <v>422</v>
      </c>
      <c r="C814" s="307"/>
      <c r="D814" s="307"/>
      <c r="E814" s="307"/>
      <c r="F814" s="179">
        <f>711092592.46+6900</f>
        <v>711099492.46000004</v>
      </c>
      <c r="G814" s="179">
        <v>656539951.36000001</v>
      </c>
      <c r="H814" s="179">
        <v>650427626.38999999</v>
      </c>
    </row>
  </sheetData>
  <autoFilter ref="A11:H814"/>
  <mergeCells count="15">
    <mergeCell ref="C1:H1"/>
    <mergeCell ref="C3:H3"/>
    <mergeCell ref="D4:H4"/>
    <mergeCell ref="A7:B7"/>
    <mergeCell ref="C9:C10"/>
    <mergeCell ref="D9:D10"/>
    <mergeCell ref="E9:E10"/>
    <mergeCell ref="A6:H6"/>
    <mergeCell ref="A8:B8"/>
    <mergeCell ref="A9:A10"/>
    <mergeCell ref="B9:B10"/>
    <mergeCell ref="F9:F10"/>
    <mergeCell ref="G9:G10"/>
    <mergeCell ref="H9:H10"/>
    <mergeCell ref="F2:H2"/>
  </mergeCells>
  <pageMargins left="0.98425196850393704" right="0.39370078740157483" top="0.39370078740157483" bottom="0.39370078740157483" header="0.19685039370078741" footer="0.19685039370078741"/>
  <pageSetup paperSize="9" scale="57" fitToHeight="0"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theme="6" tint="-0.499984740745262"/>
    <pageSetUpPr fitToPage="1"/>
  </sheetPr>
  <dimension ref="A1:J34"/>
  <sheetViews>
    <sheetView view="pageBreakPreview" zoomScale="70" zoomScaleNormal="100" zoomScaleSheetLayoutView="70" workbookViewId="0">
      <pane ySplit="8" topLeftCell="A9" activePane="bottomLeft" state="frozen"/>
      <selection activeCell="H422" sqref="H422"/>
      <selection pane="bottomLeft" activeCell="B7" sqref="B7"/>
    </sheetView>
  </sheetViews>
  <sheetFormatPr defaultColWidth="9.109375" defaultRowHeight="13.2"/>
  <cols>
    <col min="1" max="1" width="9.109375" style="99"/>
    <col min="2" max="2" width="77.33203125" style="100" customWidth="1"/>
    <col min="3" max="3" width="11.109375" style="100" hidden="1" customWidth="1"/>
    <col min="4" max="4" width="17.109375" style="100" customWidth="1"/>
    <col min="5" max="5" width="16.88671875" style="99" customWidth="1"/>
    <col min="6" max="6" width="16.109375" style="99" customWidth="1"/>
    <col min="7" max="7" width="11.6640625" style="99" bestFit="1" customWidth="1"/>
    <col min="8" max="9" width="9.109375" style="99"/>
    <col min="10" max="10" width="11.6640625" style="99" bestFit="1" customWidth="1"/>
    <col min="11" max="16384" width="9.109375" style="99"/>
  </cols>
  <sheetData>
    <row r="1" spans="1:10" ht="15.6">
      <c r="B1" s="325" t="s">
        <v>911</v>
      </c>
      <c r="C1" s="325"/>
      <c r="D1" s="325"/>
      <c r="E1" s="325"/>
      <c r="F1" s="325"/>
    </row>
    <row r="2" spans="1:10" ht="15.6">
      <c r="B2" s="4"/>
      <c r="C2" s="325" t="s">
        <v>1812</v>
      </c>
      <c r="D2" s="325"/>
      <c r="E2" s="325"/>
      <c r="F2" s="325"/>
    </row>
    <row r="3" spans="1:10" ht="15.6">
      <c r="B3" s="326" t="s">
        <v>915</v>
      </c>
      <c r="C3" s="326"/>
      <c r="D3" s="326"/>
      <c r="E3" s="326"/>
      <c r="F3" s="326"/>
    </row>
    <row r="4" spans="1:10" ht="15.6">
      <c r="A4" s="101"/>
      <c r="B4" s="8"/>
      <c r="C4" s="7"/>
      <c r="D4" s="327" t="s">
        <v>1810</v>
      </c>
      <c r="E4" s="327"/>
      <c r="F4" s="327"/>
    </row>
    <row r="5" spans="1:10" ht="42" customHeight="1">
      <c r="A5" s="366" t="s">
        <v>923</v>
      </c>
      <c r="B5" s="366"/>
      <c r="C5" s="366"/>
      <c r="D5" s="366"/>
      <c r="E5" s="366"/>
      <c r="F5" s="366"/>
    </row>
    <row r="6" spans="1:10" ht="15.6">
      <c r="A6" s="102"/>
      <c r="B6" s="103"/>
      <c r="C6" s="103"/>
      <c r="D6" s="104"/>
      <c r="E6" s="102"/>
      <c r="F6" s="104" t="s">
        <v>722</v>
      </c>
    </row>
    <row r="7" spans="1:10" s="108" customFormat="1" ht="35.25" customHeight="1">
      <c r="A7" s="105" t="s">
        <v>27</v>
      </c>
      <c r="B7" s="106" t="s">
        <v>723</v>
      </c>
      <c r="C7" s="106" t="s">
        <v>428</v>
      </c>
      <c r="D7" s="281" t="s">
        <v>29</v>
      </c>
      <c r="E7" s="281" t="s">
        <v>31</v>
      </c>
      <c r="F7" s="281" t="s">
        <v>916</v>
      </c>
      <c r="G7" s="107"/>
      <c r="H7" s="107"/>
      <c r="I7" s="107"/>
      <c r="J7" s="107"/>
    </row>
    <row r="8" spans="1:10" ht="15.6">
      <c r="A8" s="109" t="s">
        <v>171</v>
      </c>
      <c r="B8" s="110" t="s">
        <v>38</v>
      </c>
      <c r="C8" s="110"/>
      <c r="D8" s="110" t="s">
        <v>39</v>
      </c>
      <c r="E8" s="110" t="s">
        <v>91</v>
      </c>
      <c r="F8" s="110" t="s">
        <v>172</v>
      </c>
    </row>
    <row r="9" spans="1:10" s="114" customFormat="1" ht="15.6">
      <c r="A9" s="105">
        <v>1</v>
      </c>
      <c r="B9" s="111" t="s">
        <v>724</v>
      </c>
      <c r="C9" s="112" t="s">
        <v>725</v>
      </c>
      <c r="D9" s="178">
        <v>383545277.86000001</v>
      </c>
      <c r="E9" s="95">
        <v>371788884.80000001</v>
      </c>
      <c r="F9" s="95">
        <v>359812943.94</v>
      </c>
      <c r="G9" s="113"/>
      <c r="H9" s="113"/>
    </row>
    <row r="10" spans="1:10" s="108" customFormat="1" ht="15.6">
      <c r="A10" s="105">
        <f>A9+1</f>
        <v>2</v>
      </c>
      <c r="B10" s="111" t="s">
        <v>726</v>
      </c>
      <c r="C10" s="112" t="s">
        <v>727</v>
      </c>
      <c r="D10" s="178">
        <f>81483557.69+6900</f>
        <v>81490457.689999998</v>
      </c>
      <c r="E10" s="95">
        <v>72268815.569999993</v>
      </c>
      <c r="F10" s="95">
        <v>72252416.569999993</v>
      </c>
    </row>
    <row r="11" spans="1:10" s="108" customFormat="1" ht="15.6">
      <c r="A11" s="105">
        <f t="shared" ref="A11:A22" si="0">A10+1</f>
        <v>3</v>
      </c>
      <c r="B11" s="111" t="s">
        <v>728</v>
      </c>
      <c r="C11" s="112" t="s">
        <v>729</v>
      </c>
      <c r="D11" s="179">
        <v>6019493</v>
      </c>
      <c r="E11" s="95">
        <v>5340453</v>
      </c>
      <c r="F11" s="95">
        <v>5340453</v>
      </c>
      <c r="J11" s="115"/>
    </row>
    <row r="12" spans="1:10" s="108" customFormat="1" ht="15.6">
      <c r="A12" s="105">
        <f t="shared" si="0"/>
        <v>4</v>
      </c>
      <c r="B12" s="111" t="s">
        <v>730</v>
      </c>
      <c r="C12" s="112" t="s">
        <v>731</v>
      </c>
      <c r="D12" s="179">
        <v>11068252.050000001</v>
      </c>
      <c r="E12" s="95">
        <v>6624315.21</v>
      </c>
      <c r="F12" s="95">
        <v>6574242.21</v>
      </c>
    </row>
    <row r="13" spans="1:10" s="108" customFormat="1" ht="31.2">
      <c r="A13" s="105">
        <f t="shared" si="0"/>
        <v>5</v>
      </c>
      <c r="B13" s="111" t="s">
        <v>732</v>
      </c>
      <c r="C13" s="112"/>
      <c r="D13" s="179">
        <v>3942205.84</v>
      </c>
      <c r="E13" s="95">
        <v>2872615.96</v>
      </c>
      <c r="F13" s="95">
        <v>2872616.96</v>
      </c>
    </row>
    <row r="14" spans="1:10" s="108" customFormat="1" ht="15.6">
      <c r="A14" s="105">
        <f t="shared" si="0"/>
        <v>6</v>
      </c>
      <c r="B14" s="111" t="s">
        <v>733</v>
      </c>
      <c r="C14" s="112" t="s">
        <v>734</v>
      </c>
      <c r="D14" s="179">
        <v>103938558.73999999</v>
      </c>
      <c r="E14" s="95">
        <v>84881513.579999998</v>
      </c>
      <c r="F14" s="95">
        <v>84880513.579999998</v>
      </c>
    </row>
    <row r="15" spans="1:10" s="108" customFormat="1" ht="32.25" customHeight="1">
      <c r="A15" s="105">
        <f t="shared" si="0"/>
        <v>7</v>
      </c>
      <c r="B15" s="111" t="s">
        <v>735</v>
      </c>
      <c r="C15" s="112" t="s">
        <v>736</v>
      </c>
      <c r="D15" s="179">
        <v>45000673.93</v>
      </c>
      <c r="E15" s="95">
        <v>43848156.600000001</v>
      </c>
      <c r="F15" s="95">
        <v>43848156.600000001</v>
      </c>
    </row>
    <row r="16" spans="1:10" s="108" customFormat="1" ht="15.6">
      <c r="A16" s="105">
        <f t="shared" si="0"/>
        <v>8</v>
      </c>
      <c r="B16" s="111" t="s">
        <v>737</v>
      </c>
      <c r="C16" s="112" t="s">
        <v>738</v>
      </c>
      <c r="D16" s="179">
        <v>20173500</v>
      </c>
      <c r="E16" s="95">
        <v>18196000</v>
      </c>
      <c r="F16" s="95">
        <v>18223100</v>
      </c>
      <c r="G16" s="115"/>
    </row>
    <row r="17" spans="1:6" s="108" customFormat="1" ht="33" customHeight="1">
      <c r="A17" s="105">
        <f t="shared" si="0"/>
        <v>9</v>
      </c>
      <c r="B17" s="111" t="s">
        <v>739</v>
      </c>
      <c r="C17" s="112" t="s">
        <v>740</v>
      </c>
      <c r="D17" s="179">
        <v>4975403.3899999997</v>
      </c>
      <c r="E17" s="116">
        <v>3344469.03</v>
      </c>
      <c r="F17" s="116">
        <v>3308783.63</v>
      </c>
    </row>
    <row r="18" spans="1:6" s="108" customFormat="1" ht="49.5" customHeight="1">
      <c r="A18" s="105">
        <f t="shared" si="0"/>
        <v>10</v>
      </c>
      <c r="B18" s="111" t="s">
        <v>741</v>
      </c>
      <c r="C18" s="112" t="s">
        <v>742</v>
      </c>
      <c r="D18" s="95">
        <v>100000</v>
      </c>
      <c r="E18" s="95">
        <v>100000</v>
      </c>
      <c r="F18" s="95">
        <v>10000</v>
      </c>
    </row>
    <row r="19" spans="1:6" s="108" customFormat="1" ht="36" customHeight="1">
      <c r="A19" s="105">
        <f t="shared" si="0"/>
        <v>11</v>
      </c>
      <c r="B19" s="111" t="s">
        <v>743</v>
      </c>
      <c r="C19" s="112"/>
      <c r="D19" s="95">
        <v>1020000</v>
      </c>
      <c r="E19" s="95">
        <v>1200000</v>
      </c>
      <c r="F19" s="95">
        <v>1500000</v>
      </c>
    </row>
    <row r="20" spans="1:6" s="108" customFormat="1" ht="15.6">
      <c r="A20" s="105">
        <f t="shared" si="0"/>
        <v>12</v>
      </c>
      <c r="B20" s="111" t="s">
        <v>744</v>
      </c>
      <c r="C20" s="112" t="s">
        <v>745</v>
      </c>
      <c r="D20" s="95">
        <v>100000</v>
      </c>
      <c r="E20" s="95">
        <v>50000</v>
      </c>
      <c r="F20" s="95">
        <v>50000</v>
      </c>
    </row>
    <row r="21" spans="1:6" s="108" customFormat="1" ht="19.5" customHeight="1">
      <c r="A21" s="105">
        <f t="shared" si="0"/>
        <v>13</v>
      </c>
      <c r="B21" s="111" t="s">
        <v>746</v>
      </c>
      <c r="C21" s="112" t="s">
        <v>747</v>
      </c>
      <c r="D21" s="179">
        <v>4381215.3</v>
      </c>
      <c r="E21" s="95">
        <v>4337615.3</v>
      </c>
      <c r="F21" s="95">
        <v>4337615.3</v>
      </c>
    </row>
    <row r="22" spans="1:6" s="108" customFormat="1" ht="31.2">
      <c r="A22" s="105">
        <f t="shared" si="0"/>
        <v>14</v>
      </c>
      <c r="B22" s="111" t="s">
        <v>748</v>
      </c>
      <c r="C22" s="112"/>
      <c r="D22" s="179">
        <v>40000</v>
      </c>
      <c r="E22" s="95">
        <v>0</v>
      </c>
      <c r="F22" s="95">
        <v>0</v>
      </c>
    </row>
    <row r="23" spans="1:6" s="108" customFormat="1" ht="15.75" customHeight="1">
      <c r="B23" s="299" t="s">
        <v>422</v>
      </c>
      <c r="C23" s="117"/>
      <c r="D23" s="180">
        <f>SUM(D9:D22)</f>
        <v>665795037.79999983</v>
      </c>
      <c r="E23" s="180">
        <f>SUM(E9:E22)</f>
        <v>614852839.04999995</v>
      </c>
      <c r="F23" s="180">
        <f>SUM(F9:F22)</f>
        <v>603010841.78999984</v>
      </c>
    </row>
    <row r="24" spans="1:6" s="118" customFormat="1" ht="17.25" customHeight="1">
      <c r="D24" s="119"/>
      <c r="E24" s="119"/>
      <c r="F24" s="119"/>
    </row>
    <row r="25" spans="1:6" ht="17.25" customHeight="1">
      <c r="B25" s="99"/>
      <c r="C25" s="99"/>
      <c r="D25" s="120"/>
      <c r="E25" s="120"/>
      <c r="F25" s="120"/>
    </row>
    <row r="26" spans="1:6" ht="17.25" customHeight="1">
      <c r="B26" s="99"/>
      <c r="C26" s="99"/>
      <c r="D26" s="99"/>
    </row>
    <row r="27" spans="1:6" ht="16.5" customHeight="1">
      <c r="B27" s="99"/>
      <c r="C27" s="99"/>
      <c r="D27" s="99"/>
    </row>
    <row r="28" spans="1:6" ht="15" customHeight="1">
      <c r="B28" s="99"/>
      <c r="C28" s="99"/>
      <c r="D28" s="99"/>
    </row>
    <row r="29" spans="1:6" ht="6.75" customHeight="1">
      <c r="B29" s="99"/>
      <c r="C29" s="99"/>
      <c r="D29" s="99"/>
    </row>
    <row r="30" spans="1:6">
      <c r="B30" s="99"/>
      <c r="C30" s="99"/>
      <c r="D30" s="99"/>
    </row>
    <row r="31" spans="1:6">
      <c r="D31" s="121"/>
      <c r="E31" s="121"/>
      <c r="F31" s="121"/>
    </row>
    <row r="32" spans="1:6">
      <c r="D32" s="121"/>
      <c r="E32" s="121"/>
      <c r="F32" s="121"/>
    </row>
    <row r="34" spans="5:6">
      <c r="E34" s="120"/>
      <c r="F34" s="120"/>
    </row>
  </sheetData>
  <autoFilter ref="B7:F27"/>
  <mergeCells count="5">
    <mergeCell ref="B1:F1"/>
    <mergeCell ref="C2:F2"/>
    <mergeCell ref="B3:F3"/>
    <mergeCell ref="D4:F4"/>
    <mergeCell ref="A5:F5"/>
  </mergeCells>
  <printOptions horizontalCentered="1"/>
  <pageMargins left="0.39370078740157483" right="0.35" top="0.46" bottom="0.39370078740157483" header="0.25" footer="0.3937007874015748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theme="6" tint="-0.499984740745262"/>
  </sheetPr>
  <dimension ref="A1:K25"/>
  <sheetViews>
    <sheetView view="pageBreakPreview" zoomScale="60" zoomScaleNormal="100" workbookViewId="0">
      <selection activeCell="F14" sqref="F14"/>
    </sheetView>
  </sheetViews>
  <sheetFormatPr defaultColWidth="9.109375" defaultRowHeight="13.2"/>
  <cols>
    <col min="1" max="1" width="5.88671875" style="2" bestFit="1" customWidth="1"/>
    <col min="2" max="2" width="21.5546875" style="2" customWidth="1"/>
    <col min="3" max="3" width="15.44140625" style="2" customWidth="1"/>
    <col min="4" max="4" width="14.44140625" style="2" customWidth="1"/>
    <col min="5" max="5" width="14.33203125" style="2" customWidth="1"/>
    <col min="6" max="6" width="15.88671875" style="2" customWidth="1"/>
    <col min="7" max="7" width="15.5546875" style="2" customWidth="1"/>
    <col min="8" max="8" width="13.88671875" style="2" customWidth="1"/>
    <col min="9" max="9" width="14.109375" style="2" customWidth="1"/>
    <col min="10" max="10" width="15.6640625" style="2" customWidth="1"/>
    <col min="11" max="11" width="14.44140625" style="2" customWidth="1"/>
    <col min="12" max="16384" width="9.109375" style="2"/>
  </cols>
  <sheetData>
    <row r="1" spans="1:11" ht="15.6">
      <c r="A1" s="372"/>
      <c r="B1" s="372"/>
      <c r="C1" s="372"/>
      <c r="D1" s="372"/>
      <c r="E1" s="372"/>
      <c r="G1" s="325" t="s">
        <v>949</v>
      </c>
      <c r="H1" s="325"/>
      <c r="I1" s="325"/>
      <c r="J1" s="325"/>
      <c r="K1" s="325"/>
    </row>
    <row r="2" spans="1:11" ht="15.6">
      <c r="A2" s="325"/>
      <c r="B2" s="325"/>
      <c r="C2" s="325"/>
      <c r="D2" s="325"/>
      <c r="E2" s="325"/>
      <c r="F2" s="220"/>
      <c r="G2" s="4"/>
      <c r="H2" s="325" t="s">
        <v>1812</v>
      </c>
      <c r="I2" s="325"/>
      <c r="J2" s="325"/>
      <c r="K2" s="325"/>
    </row>
    <row r="3" spans="1:11" ht="15.6" customHeight="1">
      <c r="A3" s="7"/>
      <c r="B3" s="7"/>
      <c r="C3" s="7"/>
      <c r="D3" s="7"/>
      <c r="E3" s="7"/>
      <c r="F3" s="221"/>
      <c r="G3" s="326" t="s">
        <v>915</v>
      </c>
      <c r="H3" s="326"/>
      <c r="I3" s="326"/>
      <c r="J3" s="326"/>
      <c r="K3" s="326"/>
    </row>
    <row r="4" spans="1:11" ht="15.6">
      <c r="A4" s="5"/>
      <c r="B4" s="5"/>
      <c r="C4" s="5"/>
      <c r="D4" s="5"/>
      <c r="E4" s="5"/>
      <c r="G4" s="8"/>
      <c r="H4" s="7"/>
      <c r="I4" s="327" t="s">
        <v>1810</v>
      </c>
      <c r="J4" s="327"/>
      <c r="K4" s="327"/>
    </row>
    <row r="5" spans="1:11" ht="15">
      <c r="A5" s="5"/>
      <c r="B5" s="13"/>
      <c r="C5" s="5"/>
      <c r="D5" s="5"/>
      <c r="E5" s="5"/>
    </row>
    <row r="6" spans="1:11" ht="15.6">
      <c r="A6" s="368" t="s">
        <v>950</v>
      </c>
      <c r="B6" s="368"/>
      <c r="C6" s="368"/>
      <c r="D6" s="368"/>
      <c r="E6" s="368"/>
      <c r="F6" s="369"/>
      <c r="G6" s="369"/>
      <c r="H6" s="369"/>
      <c r="I6" s="369"/>
      <c r="J6" s="369"/>
      <c r="K6" s="369"/>
    </row>
    <row r="7" spans="1:11" ht="15.6">
      <c r="A7" s="3"/>
      <c r="B7" s="3"/>
      <c r="C7" s="3"/>
      <c r="D7" s="3"/>
      <c r="E7" s="3"/>
      <c r="F7" s="3"/>
      <c r="G7" s="3"/>
      <c r="H7" s="3"/>
      <c r="I7" s="3"/>
      <c r="J7" s="3"/>
      <c r="K7" s="3"/>
    </row>
    <row r="8" spans="1:11" ht="67.95" customHeight="1">
      <c r="A8" s="370" t="s">
        <v>27</v>
      </c>
      <c r="B8" s="371" t="s">
        <v>1</v>
      </c>
      <c r="C8" s="371" t="s">
        <v>924</v>
      </c>
      <c r="D8" s="371"/>
      <c r="E8" s="371"/>
      <c r="F8" s="371" t="s">
        <v>925</v>
      </c>
      <c r="G8" s="371"/>
      <c r="H8" s="371"/>
      <c r="I8" s="371" t="s">
        <v>951</v>
      </c>
      <c r="J8" s="371"/>
      <c r="K8" s="371"/>
    </row>
    <row r="9" spans="1:11" ht="15.6">
      <c r="A9" s="370"/>
      <c r="B9" s="371"/>
      <c r="C9" s="222" t="s">
        <v>29</v>
      </c>
      <c r="D9" s="222" t="s">
        <v>31</v>
      </c>
      <c r="E9" s="222" t="s">
        <v>916</v>
      </c>
      <c r="F9" s="222" t="s">
        <v>29</v>
      </c>
      <c r="G9" s="222" t="s">
        <v>31</v>
      </c>
      <c r="H9" s="222" t="s">
        <v>916</v>
      </c>
      <c r="I9" s="222" t="s">
        <v>29</v>
      </c>
      <c r="J9" s="222" t="s">
        <v>31</v>
      </c>
      <c r="K9" s="222" t="s">
        <v>916</v>
      </c>
    </row>
    <row r="10" spans="1:11" ht="11.4" customHeight="1">
      <c r="A10" s="223">
        <v>1</v>
      </c>
      <c r="B10" s="223">
        <v>2</v>
      </c>
      <c r="C10" s="223">
        <v>3</v>
      </c>
      <c r="D10" s="223">
        <v>4</v>
      </c>
      <c r="E10" s="223">
        <v>5</v>
      </c>
      <c r="F10" s="223">
        <v>6</v>
      </c>
      <c r="G10" s="223">
        <v>7</v>
      </c>
      <c r="H10" s="223">
        <v>8</v>
      </c>
      <c r="I10" s="223">
        <v>9</v>
      </c>
      <c r="J10" s="223">
        <v>10</v>
      </c>
      <c r="K10" s="223">
        <v>11</v>
      </c>
    </row>
    <row r="11" spans="1:11" ht="15.6">
      <c r="A11" s="17" t="s">
        <v>3</v>
      </c>
      <c r="B11" s="6" t="s">
        <v>24</v>
      </c>
      <c r="C11" s="15">
        <f>F11+I11</f>
        <v>2269861</v>
      </c>
      <c r="D11" s="15">
        <f t="shared" ref="D11:E21" si="0">G11+J11</f>
        <v>1815943</v>
      </c>
      <c r="E11" s="15">
        <f t="shared" si="0"/>
        <v>1815943</v>
      </c>
      <c r="F11" s="15">
        <v>1830328</v>
      </c>
      <c r="G11" s="15">
        <v>1464263</v>
      </c>
      <c r="H11" s="15">
        <f>G11</f>
        <v>1464263</v>
      </c>
      <c r="I11" s="15">
        <v>439533</v>
      </c>
      <c r="J11" s="15">
        <v>351680</v>
      </c>
      <c r="K11" s="15">
        <f>J11</f>
        <v>351680</v>
      </c>
    </row>
    <row r="12" spans="1:11" ht="15.6">
      <c r="A12" s="17" t="s">
        <v>5</v>
      </c>
      <c r="B12" s="6" t="s">
        <v>6</v>
      </c>
      <c r="C12" s="15">
        <f t="shared" ref="C12:C21" si="1">F12+I12</f>
        <v>1674391</v>
      </c>
      <c r="D12" s="15">
        <f t="shared" si="0"/>
        <v>1339510</v>
      </c>
      <c r="E12" s="15">
        <f t="shared" si="0"/>
        <v>1339510</v>
      </c>
      <c r="F12" s="15">
        <v>0</v>
      </c>
      <c r="G12" s="15">
        <v>0</v>
      </c>
      <c r="H12" s="15">
        <f t="shared" ref="H12:H21" si="2">G12</f>
        <v>0</v>
      </c>
      <c r="I12" s="15">
        <v>1674391</v>
      </c>
      <c r="J12" s="15">
        <v>1339510</v>
      </c>
      <c r="K12" s="15">
        <f t="shared" ref="K12:K21" si="3">J12</f>
        <v>1339510</v>
      </c>
    </row>
    <row r="13" spans="1:11" ht="15.6">
      <c r="A13" s="17" t="s">
        <v>7</v>
      </c>
      <c r="B13" s="6" t="s">
        <v>8</v>
      </c>
      <c r="C13" s="15">
        <f t="shared" si="1"/>
        <v>1854062</v>
      </c>
      <c r="D13" s="15">
        <f t="shared" si="0"/>
        <v>1483203</v>
      </c>
      <c r="E13" s="15">
        <f t="shared" si="0"/>
        <v>1483203</v>
      </c>
      <c r="F13" s="15">
        <v>1088103</v>
      </c>
      <c r="G13" s="15">
        <v>870483</v>
      </c>
      <c r="H13" s="15">
        <f t="shared" si="2"/>
        <v>870483</v>
      </c>
      <c r="I13" s="15">
        <v>765959</v>
      </c>
      <c r="J13" s="15">
        <v>612720</v>
      </c>
      <c r="K13" s="15">
        <f t="shared" si="3"/>
        <v>612720</v>
      </c>
    </row>
    <row r="14" spans="1:11" ht="15.6">
      <c r="A14" s="17" t="s">
        <v>9</v>
      </c>
      <c r="B14" s="6" t="s">
        <v>12</v>
      </c>
      <c r="C14" s="15">
        <f t="shared" si="1"/>
        <v>4158363</v>
      </c>
      <c r="D14" s="15">
        <f t="shared" si="0"/>
        <v>3326664</v>
      </c>
      <c r="E14" s="15">
        <f t="shared" si="0"/>
        <v>3326664</v>
      </c>
      <c r="F14" s="15">
        <v>3823030</v>
      </c>
      <c r="G14" s="15">
        <v>3058424</v>
      </c>
      <c r="H14" s="15">
        <f t="shared" si="2"/>
        <v>3058424</v>
      </c>
      <c r="I14" s="15">
        <v>335333</v>
      </c>
      <c r="J14" s="15">
        <v>268240</v>
      </c>
      <c r="K14" s="15">
        <f t="shared" si="3"/>
        <v>268240</v>
      </c>
    </row>
    <row r="15" spans="1:11" ht="15.6">
      <c r="A15" s="17" t="s">
        <v>11</v>
      </c>
      <c r="B15" s="6" t="s">
        <v>20</v>
      </c>
      <c r="C15" s="15">
        <f t="shared" si="1"/>
        <v>1851469</v>
      </c>
      <c r="D15" s="15">
        <f t="shared" si="0"/>
        <v>1481246</v>
      </c>
      <c r="E15" s="15">
        <f t="shared" si="0"/>
        <v>1481246</v>
      </c>
      <c r="F15" s="15">
        <v>1223757</v>
      </c>
      <c r="G15" s="15">
        <v>979006</v>
      </c>
      <c r="H15" s="15">
        <f t="shared" si="2"/>
        <v>979006</v>
      </c>
      <c r="I15" s="15">
        <v>627712</v>
      </c>
      <c r="J15" s="15">
        <v>502240</v>
      </c>
      <c r="K15" s="15">
        <f t="shared" si="3"/>
        <v>502240</v>
      </c>
    </row>
    <row r="16" spans="1:11" ht="15.6">
      <c r="A16" s="17" t="s">
        <v>13</v>
      </c>
      <c r="B16" s="6" t="s">
        <v>16</v>
      </c>
      <c r="C16" s="15">
        <f t="shared" si="1"/>
        <v>690622</v>
      </c>
      <c r="D16" s="15">
        <f t="shared" si="0"/>
        <v>552470</v>
      </c>
      <c r="E16" s="15">
        <f t="shared" si="0"/>
        <v>552470</v>
      </c>
      <c r="F16" s="15">
        <v>0</v>
      </c>
      <c r="G16" s="15">
        <v>0</v>
      </c>
      <c r="H16" s="15">
        <v>0</v>
      </c>
      <c r="I16" s="15">
        <v>690622</v>
      </c>
      <c r="J16" s="15">
        <v>552470</v>
      </c>
      <c r="K16" s="15">
        <f t="shared" si="3"/>
        <v>552470</v>
      </c>
    </row>
    <row r="17" spans="1:11" ht="15.6">
      <c r="A17" s="17" t="s">
        <v>15</v>
      </c>
      <c r="B17" s="6" t="s">
        <v>18</v>
      </c>
      <c r="C17" s="15">
        <f t="shared" si="1"/>
        <v>810441</v>
      </c>
      <c r="D17" s="15">
        <f t="shared" si="0"/>
        <v>648345</v>
      </c>
      <c r="E17" s="15">
        <f t="shared" si="0"/>
        <v>648345</v>
      </c>
      <c r="F17" s="15">
        <v>498143</v>
      </c>
      <c r="G17" s="15">
        <v>398515</v>
      </c>
      <c r="H17" s="15">
        <f t="shared" si="2"/>
        <v>398515</v>
      </c>
      <c r="I17" s="15">
        <v>312298</v>
      </c>
      <c r="J17" s="15">
        <v>249830</v>
      </c>
      <c r="K17" s="15">
        <f t="shared" si="3"/>
        <v>249830</v>
      </c>
    </row>
    <row r="18" spans="1:11" ht="15.6">
      <c r="A18" s="17" t="s">
        <v>17</v>
      </c>
      <c r="B18" s="6" t="s">
        <v>4</v>
      </c>
      <c r="C18" s="15">
        <f t="shared" si="1"/>
        <v>2558935</v>
      </c>
      <c r="D18" s="15">
        <f t="shared" si="0"/>
        <v>2047123</v>
      </c>
      <c r="E18" s="15">
        <f t="shared" si="0"/>
        <v>2047123</v>
      </c>
      <c r="F18" s="15">
        <v>938204</v>
      </c>
      <c r="G18" s="15">
        <v>750563</v>
      </c>
      <c r="H18" s="15">
        <f t="shared" si="2"/>
        <v>750563</v>
      </c>
      <c r="I18" s="15">
        <v>1620731</v>
      </c>
      <c r="J18" s="15">
        <v>1296560</v>
      </c>
      <c r="K18" s="15">
        <f t="shared" si="3"/>
        <v>1296560</v>
      </c>
    </row>
    <row r="19" spans="1:11" ht="15.6">
      <c r="A19" s="17" t="s">
        <v>19</v>
      </c>
      <c r="B19" s="6" t="s">
        <v>22</v>
      </c>
      <c r="C19" s="15">
        <f t="shared" si="1"/>
        <v>1532796</v>
      </c>
      <c r="D19" s="15">
        <f t="shared" si="0"/>
        <v>1226261</v>
      </c>
      <c r="E19" s="15">
        <f t="shared" si="0"/>
        <v>1226261</v>
      </c>
      <c r="F19" s="15">
        <v>1022726</v>
      </c>
      <c r="G19" s="15">
        <v>818181</v>
      </c>
      <c r="H19" s="15">
        <f t="shared" si="2"/>
        <v>818181</v>
      </c>
      <c r="I19" s="15">
        <v>510070</v>
      </c>
      <c r="J19" s="15">
        <v>408080</v>
      </c>
      <c r="K19" s="15">
        <f t="shared" si="3"/>
        <v>408080</v>
      </c>
    </row>
    <row r="20" spans="1:11" ht="15.6">
      <c r="A20" s="17" t="s">
        <v>21</v>
      </c>
      <c r="B20" s="6" t="s">
        <v>14</v>
      </c>
      <c r="C20" s="15">
        <f t="shared" si="1"/>
        <v>1730248</v>
      </c>
      <c r="D20" s="15">
        <f t="shared" si="0"/>
        <v>1384187</v>
      </c>
      <c r="E20" s="15">
        <f t="shared" si="0"/>
        <v>1384187</v>
      </c>
      <c r="F20" s="15">
        <v>1289447</v>
      </c>
      <c r="G20" s="15">
        <v>1031557</v>
      </c>
      <c r="H20" s="15">
        <f t="shared" si="2"/>
        <v>1031557</v>
      </c>
      <c r="I20" s="15">
        <v>440801</v>
      </c>
      <c r="J20" s="15">
        <v>352630</v>
      </c>
      <c r="K20" s="15">
        <f t="shared" si="3"/>
        <v>352630</v>
      </c>
    </row>
    <row r="21" spans="1:11" ht="15.6">
      <c r="A21" s="17" t="s">
        <v>23</v>
      </c>
      <c r="B21" s="6" t="s">
        <v>10</v>
      </c>
      <c r="C21" s="15">
        <f t="shared" si="1"/>
        <v>4720986</v>
      </c>
      <c r="D21" s="15">
        <f t="shared" si="0"/>
        <v>3776749</v>
      </c>
      <c r="E21" s="15">
        <f t="shared" si="0"/>
        <v>3776749</v>
      </c>
      <c r="F21" s="15">
        <v>283636</v>
      </c>
      <c r="G21" s="15">
        <v>226909</v>
      </c>
      <c r="H21" s="15">
        <f t="shared" si="2"/>
        <v>226909</v>
      </c>
      <c r="I21" s="15">
        <v>4437350</v>
      </c>
      <c r="J21" s="15">
        <v>3549840</v>
      </c>
      <c r="K21" s="15">
        <f t="shared" si="3"/>
        <v>3549840</v>
      </c>
    </row>
    <row r="22" spans="1:11" ht="15.6">
      <c r="A22" s="367" t="s">
        <v>25</v>
      </c>
      <c r="B22" s="367"/>
      <c r="C22" s="19">
        <f t="shared" ref="C22:I22" si="4">SUM(C11:C21)</f>
        <v>23852174</v>
      </c>
      <c r="D22" s="19">
        <f t="shared" si="4"/>
        <v>19081701</v>
      </c>
      <c r="E22" s="19">
        <f t="shared" si="4"/>
        <v>19081701</v>
      </c>
      <c r="F22" s="19">
        <f t="shared" si="4"/>
        <v>11997374</v>
      </c>
      <c r="G22" s="19">
        <f t="shared" si="4"/>
        <v>9597901</v>
      </c>
      <c r="H22" s="19">
        <f t="shared" si="4"/>
        <v>9597901</v>
      </c>
      <c r="I22" s="19">
        <f t="shared" si="4"/>
        <v>11854800</v>
      </c>
      <c r="J22" s="19">
        <f>SUM(J11:J21)</f>
        <v>9483800</v>
      </c>
      <c r="K22" s="19">
        <f>SUM(K11:K21)</f>
        <v>9483800</v>
      </c>
    </row>
    <row r="23" spans="1:11" ht="15.6">
      <c r="A23" s="3"/>
      <c r="B23" s="3"/>
      <c r="C23" s="3"/>
      <c r="D23" s="3"/>
      <c r="E23" s="3"/>
      <c r="F23" s="3"/>
      <c r="G23" s="3"/>
      <c r="H23" s="3"/>
      <c r="I23" s="3"/>
      <c r="J23" s="3"/>
      <c r="K23" s="3"/>
    </row>
    <row r="24" spans="1:11">
      <c r="I24" s="14"/>
    </row>
    <row r="25" spans="1:11">
      <c r="C25" s="14">
        <f>C22+сбалан10!D23</f>
        <v>92473176</v>
      </c>
      <c r="D25" s="14">
        <f>D22+сбалан10!E23</f>
        <v>73978502</v>
      </c>
      <c r="E25" s="14">
        <f>E22+сбалан10!F23</f>
        <v>73978502</v>
      </c>
    </row>
  </sheetData>
  <mergeCells count="13">
    <mergeCell ref="G1:K1"/>
    <mergeCell ref="H2:K2"/>
    <mergeCell ref="I4:K4"/>
    <mergeCell ref="A1:E1"/>
    <mergeCell ref="A2:E2"/>
    <mergeCell ref="G3:K3"/>
    <mergeCell ref="A22:B22"/>
    <mergeCell ref="A6:K6"/>
    <mergeCell ref="A8:A9"/>
    <mergeCell ref="B8:B9"/>
    <mergeCell ref="C8:E8"/>
    <mergeCell ref="F8:H8"/>
    <mergeCell ref="I8:K8"/>
  </mergeCells>
  <printOptions horizontalCentered="1"/>
  <pageMargins left="0.36" right="0.36" top="0.98425196850393704" bottom="0.7" header="0.51181102362204722" footer="0.51181102362204722"/>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19</vt:i4>
      </vt:variant>
    </vt:vector>
  </HeadingPairs>
  <TitlesOfParts>
    <vt:vector size="36" baseType="lpstr">
      <vt:lpstr>истприл1</vt:lpstr>
      <vt:lpstr>адмприл2</vt:lpstr>
      <vt:lpstr>адм ист3</vt:lpstr>
      <vt:lpstr>дох2019прил4</vt:lpstr>
      <vt:lpstr>функ прил5</vt:lpstr>
      <vt:lpstr>Ведприл6</vt:lpstr>
      <vt:lpstr>КЦСРприл7</vt:lpstr>
      <vt:lpstr>МП8</vt:lpstr>
      <vt:lpstr>ФФП+рег9</vt:lpstr>
      <vt:lpstr>сбалан10</vt:lpstr>
      <vt:lpstr>воин11</vt:lpstr>
      <vt:lpstr>заимст12</vt:lpstr>
      <vt:lpstr>адм ком13</vt:lpstr>
      <vt:lpstr>акарицид14</vt:lpstr>
      <vt:lpstr>МРОТ15</vt:lpstr>
      <vt:lpstr>пер мер ПБ16</vt:lpstr>
      <vt:lpstr>дорФ17</vt:lpstr>
      <vt:lpstr>Ведприл6!BFT_Print_Titles</vt:lpstr>
      <vt:lpstr>КЦСРприл7!BFT_Print_Titles</vt:lpstr>
      <vt:lpstr>КЦСРприл7!LAST_CELL</vt:lpstr>
      <vt:lpstr>адмприл2!Заголовки_для_печати</vt:lpstr>
      <vt:lpstr>Ведприл6!Заголовки_для_печати</vt:lpstr>
      <vt:lpstr>дох2019прил4!Заголовки_для_печати</vt:lpstr>
      <vt:lpstr>заимст12!Заголовки_для_печати</vt:lpstr>
      <vt:lpstr>КЦСРприл7!Заголовки_для_печати</vt:lpstr>
      <vt:lpstr>'функ прил5'!Заголовки_для_печати</vt:lpstr>
      <vt:lpstr>'адм ист3'!Область_печати</vt:lpstr>
      <vt:lpstr>'адм ком13'!Область_печати</vt:lpstr>
      <vt:lpstr>адмприл2!Область_печати</vt:lpstr>
      <vt:lpstr>воин11!Область_печати</vt:lpstr>
      <vt:lpstr>истприл1!Область_печати</vt:lpstr>
      <vt:lpstr>МРОТ15!Область_печати</vt:lpstr>
      <vt:lpstr>'пер мер ПБ16'!Область_печати</vt:lpstr>
      <vt:lpstr>сбалан10!Область_печати</vt:lpstr>
      <vt:lpstr>'функ прил5'!Область_печати</vt:lpstr>
      <vt:lpstr>'ФФП+рег9'!Область_печати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2015-01-12T07:29:20Z</cp:lastPrinted>
  <dcterms:created xsi:type="dcterms:W3CDTF">2006-09-28T05:33:49Z</dcterms:created>
  <dcterms:modified xsi:type="dcterms:W3CDTF">2020-03-30T01:57:16Z</dcterms:modified>
</cp:coreProperties>
</file>