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225" windowWidth="15120" windowHeight="7890"/>
  </bookViews>
  <sheets>
    <sheet name="истприл1 (2)" sheetId="48" r:id="rId1"/>
    <sheet name="истприл1" sheetId="5" r:id="rId2"/>
    <sheet name="администраторы" sheetId="38" r:id="rId3"/>
    <sheet name="адм ист3" sheetId="13" r:id="rId4"/>
    <sheet name="дох прил4" sheetId="46" r:id="rId5"/>
    <sheet name="дох 2018-2019" sheetId="47" r:id="rId6"/>
    <sheet name="функ прил6" sheetId="27" r:id="rId7"/>
    <sheet name="вед2018прил7" sheetId="32" r:id="rId8"/>
    <sheet name="вед2019-2020прил8" sheetId="33" r:id="rId9"/>
    <sheet name="КЦСР 2018 прил 9" sheetId="34" r:id="rId10"/>
    <sheet name="КЦСР 2019-2020 прил 10" sheetId="35" r:id="rId11"/>
    <sheet name="МП11" sheetId="12" r:id="rId12"/>
    <sheet name="ФФП+рег12" sheetId="39" r:id="rId13"/>
    <sheet name="воин13" sheetId="40" r:id="rId14"/>
    <sheet name="сбалан14" sheetId="41" r:id="rId15"/>
    <sheet name="адм ком15" sheetId="42" r:id="rId16"/>
    <sheet name="прил16 акарицид" sheetId="43" r:id="rId17"/>
    <sheet name="заимст17" sheetId="17" r:id="rId18"/>
  </sheets>
  <externalReferences>
    <externalReference r:id="rId19"/>
    <externalReference r:id="rId20"/>
    <externalReference r:id="rId21"/>
    <externalReference r:id="rId22"/>
    <externalReference r:id="rId23"/>
    <externalReference r:id="rId24"/>
    <externalReference r:id="rId25"/>
    <externalReference r:id="rId26"/>
  </externalReferences>
  <definedNames>
    <definedName name="_5555_" localSheetId="0">[1]ожидаемое!#REF!</definedName>
    <definedName name="_5555_">[1]ожидаемое!#REF!</definedName>
    <definedName name="_Date_" localSheetId="3">[1]ожидаемое!#REF!</definedName>
    <definedName name="_Date_" localSheetId="15">[2]ожидаемое!#REF!</definedName>
    <definedName name="_Date_" localSheetId="13">[1]ожидаемое!#REF!</definedName>
    <definedName name="_Date_" localSheetId="17">#REF!</definedName>
    <definedName name="_Date_" localSheetId="1">[3]ожидаемое!#REF!</definedName>
    <definedName name="_Date_" localSheetId="0">[3]ожидаемое!#REF!</definedName>
    <definedName name="_Date_" localSheetId="14">[1]ожидаемое!#REF!</definedName>
    <definedName name="_Date_" localSheetId="6">[1]ожидаемое!#REF!</definedName>
    <definedName name="_Date_" localSheetId="12">[1]ожидаемое!#REF!</definedName>
    <definedName name="_Date_">[1]ожидаемое!#REF!</definedName>
    <definedName name="_HH" localSheetId="0">[1]ожидаемое!#REF!</definedName>
    <definedName name="_HH">[1]ожидаемое!#REF!</definedName>
    <definedName name="_Otchet_Period_Source__AT_ObjectName" localSheetId="3">[1]ожидаемое!#REF!</definedName>
    <definedName name="_Otchet_Period_Source__AT_ObjectName" localSheetId="15">[2]ожидаемое!#REF!</definedName>
    <definedName name="_Otchet_Period_Source__AT_ObjectName" localSheetId="13">[1]ожидаемое!#REF!</definedName>
    <definedName name="_Otchet_Period_Source__AT_ObjectName" localSheetId="17">#REF!</definedName>
    <definedName name="_Otchet_Period_Source__AT_ObjectName" localSheetId="1">[3]ожидаемое!#REF!</definedName>
    <definedName name="_Otchet_Period_Source__AT_ObjectName" localSheetId="0">[3]ожидаемое!#REF!</definedName>
    <definedName name="_Otchet_Period_Source__AT_ObjectName" localSheetId="14">[1]ожидаемое!#REF!</definedName>
    <definedName name="_Otchet_Period_Source__AT_ObjectName" localSheetId="6">[1]ожидаемое!#REF!</definedName>
    <definedName name="_Otchet_Period_Source__AT_ObjectName" localSheetId="12">[1]ожидаемое!#REF!</definedName>
    <definedName name="_Otchet_Period_Source__AT_ObjectName">[1]ожидаемое!#REF!</definedName>
    <definedName name="_Per_" localSheetId="5">[4]ожидаемое!#REF!</definedName>
    <definedName name="_Per_" localSheetId="4">[4]ожидаемое!#REF!</definedName>
    <definedName name="_Per_" localSheetId="0">[5]ожидаемое!#REF!</definedName>
    <definedName name="_Per_">[5]ожидаемое!#REF!</definedName>
    <definedName name="_Period_" localSheetId="3">[1]ожидаемое!#REF!</definedName>
    <definedName name="_Period_" localSheetId="15">[2]ожидаемое!#REF!</definedName>
    <definedName name="_Period_" localSheetId="13">[1]ожидаемое!#REF!</definedName>
    <definedName name="_Period_" localSheetId="17">#REF!</definedName>
    <definedName name="_Period_" localSheetId="1">[3]ожидаемое!#REF!</definedName>
    <definedName name="_Period_" localSheetId="0">[3]ожидаемое!#REF!</definedName>
    <definedName name="_Period_" localSheetId="14">[1]ожидаемое!#REF!</definedName>
    <definedName name="_Period_" localSheetId="6">[1]ожидаемое!#REF!</definedName>
    <definedName name="_Period_" localSheetId="12">[1]ожидаемое!#REF!</definedName>
    <definedName name="_Period_">[1]ожидаемое!#REF!</definedName>
    <definedName name="_xlnm._FilterDatabase" localSheetId="7" hidden="1">вед2018прил7!$A$9:$G$450</definedName>
    <definedName name="_xlnm._FilterDatabase" localSheetId="8" hidden="1">'вед2019-2020прил8'!$A$11:$H$409</definedName>
    <definedName name="_xlnm._FilterDatabase" localSheetId="9" hidden="1">'КЦСР 2018 прил 9'!$A$11:$F$444</definedName>
    <definedName name="_xlnm._FilterDatabase" localSheetId="10" hidden="1">'КЦСР 2019-2020 прил 10'!$A$11:$G$11</definedName>
    <definedName name="_xlnm._FilterDatabase" localSheetId="11" hidden="1">МП11!$B$7:$F$28</definedName>
    <definedName name="_xlnm._FilterDatabase" localSheetId="6" hidden="1">'функ прил6'!$A$8:$F$57</definedName>
    <definedName name="bbi1iepey541b3erm5gspvzrtk" localSheetId="0">#REF!</definedName>
    <definedName name="bbi1iepey541b3erm5gspvzrtk">#REF!</definedName>
    <definedName name="BFT_Print_Titles" localSheetId="7">вед2018прил7!$8:$12</definedName>
    <definedName name="BFT_Print_Titles" localSheetId="8">'вед2019-2020прил8'!$8:$9</definedName>
    <definedName name="BFT_Print_Titles" localSheetId="9">'КЦСР 2018 прил 9'!$8:$8</definedName>
    <definedName name="bold_col_number" localSheetId="3">#REF!</definedName>
    <definedName name="bold_col_number" localSheetId="15">#REF!</definedName>
    <definedName name="bold_col_number" localSheetId="13">#REF!</definedName>
    <definedName name="bold_col_number" localSheetId="17">#REF!</definedName>
    <definedName name="bold_col_number" localSheetId="0">#REF!</definedName>
    <definedName name="bold_col_number" localSheetId="14">#REF!</definedName>
    <definedName name="bold_col_number" localSheetId="6">#REF!</definedName>
    <definedName name="bold_col_number" localSheetId="12">#REF!</definedName>
    <definedName name="bold_col_number">#REF!</definedName>
    <definedName name="Colspan" localSheetId="3">#REF!</definedName>
    <definedName name="Colspan" localSheetId="15">#REF!</definedName>
    <definedName name="Colspan" localSheetId="13">#REF!</definedName>
    <definedName name="Colspan" localSheetId="17">#REF!</definedName>
    <definedName name="Colspan" localSheetId="0">#REF!</definedName>
    <definedName name="Colspan" localSheetId="14">#REF!</definedName>
    <definedName name="Colspan" localSheetId="6">#REF!</definedName>
    <definedName name="Colspan" localSheetId="12">#REF!</definedName>
    <definedName name="Colspan">#REF!</definedName>
    <definedName name="eaho2ejrtdbq5dbiou1fruoidk" localSheetId="0">#REF!</definedName>
    <definedName name="eaho2ejrtdbq5dbiou1fruoidk">#REF!</definedName>
    <definedName name="first_table_col" localSheetId="3">#REF!</definedName>
    <definedName name="first_table_col" localSheetId="15">#REF!</definedName>
    <definedName name="first_table_col" localSheetId="13">#REF!</definedName>
    <definedName name="first_table_col" localSheetId="17">#REF!</definedName>
    <definedName name="first_table_col" localSheetId="0">#REF!</definedName>
    <definedName name="first_table_col" localSheetId="14">#REF!</definedName>
    <definedName name="first_table_col" localSheetId="6">#REF!</definedName>
    <definedName name="first_table_col" localSheetId="12">#REF!</definedName>
    <definedName name="first_table_col">#REF!</definedName>
    <definedName name="first_table_row1" localSheetId="3">#REF!</definedName>
    <definedName name="first_table_row1" localSheetId="15">#REF!</definedName>
    <definedName name="first_table_row1" localSheetId="13">#REF!</definedName>
    <definedName name="first_table_row1" localSheetId="17">#REF!</definedName>
    <definedName name="first_table_row1" localSheetId="0">#REF!</definedName>
    <definedName name="first_table_row1" localSheetId="14">#REF!</definedName>
    <definedName name="first_table_row1" localSheetId="6">#REF!</definedName>
    <definedName name="first_table_row1" localSheetId="12">#REF!</definedName>
    <definedName name="first_table_row1">#REF!</definedName>
    <definedName name="first_table_row2" localSheetId="3">#REF!</definedName>
    <definedName name="first_table_row2" localSheetId="15">#REF!</definedName>
    <definedName name="first_table_row2" localSheetId="13">#REF!</definedName>
    <definedName name="first_table_row2" localSheetId="17">#REF!</definedName>
    <definedName name="first_table_row2" localSheetId="0">#REF!</definedName>
    <definedName name="first_table_row2" localSheetId="14">#REF!</definedName>
    <definedName name="first_table_row2" localSheetId="6">#REF!</definedName>
    <definedName name="first_table_row2" localSheetId="12">#REF!</definedName>
    <definedName name="first_table_row2">#REF!</definedName>
    <definedName name="frupzostrx2engzlq5coj1izgc" localSheetId="0">#REF!</definedName>
    <definedName name="frupzostrx2engzlq5coj1izgc">#REF!</definedName>
    <definedName name="gyfg" localSheetId="3">#REF!</definedName>
    <definedName name="gyfg" localSheetId="15">#REF!</definedName>
    <definedName name="gyfg" localSheetId="13">#REF!</definedName>
    <definedName name="gyfg" localSheetId="17">#REF!</definedName>
    <definedName name="gyfg" localSheetId="0">#REF!</definedName>
    <definedName name="gyfg" localSheetId="14">#REF!</definedName>
    <definedName name="gyfg" localSheetId="6">#REF!</definedName>
    <definedName name="gyfg" localSheetId="12">#REF!</definedName>
    <definedName name="gyfg">#REF!</definedName>
    <definedName name="hxw0shfsad1bl0w3rcqndiwdqc" localSheetId="0">#REF!</definedName>
    <definedName name="hxw0shfsad1bl0w3rcqndiwdqc">#REF!</definedName>
    <definedName name="idhebtridp4g55tiidmllpbcck" localSheetId="0">#REF!</definedName>
    <definedName name="idhebtridp4g55tiidmllpbcck">#REF!</definedName>
    <definedName name="ilgrxtqehl5ojfb14epb1v0vpk" localSheetId="0">#REF!</definedName>
    <definedName name="ilgrxtqehl5ojfb14epb1v0vpk">#REF!</definedName>
    <definedName name="iukfigxpatbnff5s3qskal4gtw" localSheetId="0">#REF!</definedName>
    <definedName name="iukfigxpatbnff5s3qskal4gtw">#REF!</definedName>
    <definedName name="jbdrlm0jnl44bjyvb5parwosvs" localSheetId="0">#REF!</definedName>
    <definedName name="jbdrlm0jnl44bjyvb5parwosvs">#REF!</definedName>
    <definedName name="jmacmxvbgdblzh0tvh4m0gadvc" localSheetId="0">#REF!</definedName>
    <definedName name="jmacmxvbgdblzh0tvh4m0gadvc">#REF!</definedName>
    <definedName name="lens0r1dzt0ivfvdjvc15ibd1c" localSheetId="0">#REF!</definedName>
    <definedName name="lens0r1dzt0ivfvdjvc15ibd1c">#REF!</definedName>
    <definedName name="lzvlrjqro14zjenw2ueuj40zww" localSheetId="0">#REF!</definedName>
    <definedName name="lzvlrjqro14zjenw2ueuj40zww">#REF!</definedName>
    <definedName name="max_col_razn" localSheetId="3">#REF!</definedName>
    <definedName name="max_col_razn" localSheetId="15">#REF!</definedName>
    <definedName name="max_col_razn" localSheetId="13">#REF!</definedName>
    <definedName name="max_col_razn" localSheetId="17">#REF!</definedName>
    <definedName name="max_col_razn" localSheetId="0">#REF!</definedName>
    <definedName name="max_col_razn" localSheetId="14">#REF!</definedName>
    <definedName name="max_col_razn" localSheetId="6">#REF!</definedName>
    <definedName name="max_col_razn" localSheetId="12">#REF!</definedName>
    <definedName name="max_col_razn">#REF!</definedName>
    <definedName name="miceqmminp2t5fkvq3dcp5azms" localSheetId="0">#REF!</definedName>
    <definedName name="miceqmminp2t5fkvq3dcp5azms">#REF!</definedName>
    <definedName name="muebv3fbrh0nbhfkcvkdiuichg" localSheetId="0">#REF!</definedName>
    <definedName name="muebv3fbrh0nbhfkcvkdiuichg">#REF!</definedName>
    <definedName name="nc" localSheetId="3">#REF!</definedName>
    <definedName name="nc" localSheetId="15">#REF!</definedName>
    <definedName name="nc" localSheetId="13">#REF!</definedName>
    <definedName name="nc" localSheetId="17">#REF!</definedName>
    <definedName name="nc" localSheetId="0">#REF!</definedName>
    <definedName name="nc" localSheetId="14">#REF!</definedName>
    <definedName name="nc" localSheetId="6">#REF!</definedName>
    <definedName name="nc" localSheetId="12">#REF!</definedName>
    <definedName name="nc">#REF!</definedName>
    <definedName name="need_bold_rows" localSheetId="3">#REF!</definedName>
    <definedName name="need_bold_rows" localSheetId="15">#REF!</definedName>
    <definedName name="need_bold_rows" localSheetId="13">#REF!</definedName>
    <definedName name="need_bold_rows" localSheetId="17">#REF!</definedName>
    <definedName name="need_bold_rows" localSheetId="0">#REF!</definedName>
    <definedName name="need_bold_rows" localSheetId="14">#REF!</definedName>
    <definedName name="need_bold_rows" localSheetId="6">#REF!</definedName>
    <definedName name="need_bold_rows" localSheetId="12">#REF!</definedName>
    <definedName name="need_bold_rows">#REF!</definedName>
    <definedName name="need_build_down" localSheetId="3">#REF!</definedName>
    <definedName name="need_build_down" localSheetId="15">#REF!</definedName>
    <definedName name="need_build_down" localSheetId="13">#REF!</definedName>
    <definedName name="need_build_down" localSheetId="17">#REF!</definedName>
    <definedName name="need_build_down" localSheetId="0">#REF!</definedName>
    <definedName name="need_build_down" localSheetId="14">#REF!</definedName>
    <definedName name="need_build_down" localSheetId="6">#REF!</definedName>
    <definedName name="need_build_down" localSheetId="12">#REF!</definedName>
    <definedName name="need_build_down">#REF!</definedName>
    <definedName name="need_control_sum" localSheetId="3">#REF!</definedName>
    <definedName name="need_control_sum" localSheetId="15">#REF!</definedName>
    <definedName name="need_control_sum" localSheetId="13">#REF!</definedName>
    <definedName name="need_control_sum" localSheetId="17">#REF!</definedName>
    <definedName name="need_control_sum" localSheetId="0">#REF!</definedName>
    <definedName name="need_control_sum" localSheetId="14">#REF!</definedName>
    <definedName name="need_control_sum" localSheetId="6">#REF!</definedName>
    <definedName name="need_control_sum" localSheetId="12">#REF!</definedName>
    <definedName name="need_control_sum">#REF!</definedName>
    <definedName name="oishsvraxpbc3jz3kk3m5zcwm0" localSheetId="0">#REF!</definedName>
    <definedName name="oishsvraxpbc3jz3kk3m5zcwm0">#REF!</definedName>
    <definedName name="page_to_sheet_br" localSheetId="3">#REF!</definedName>
    <definedName name="page_to_sheet_br" localSheetId="15">#REF!</definedName>
    <definedName name="page_to_sheet_br" localSheetId="13">#REF!</definedName>
    <definedName name="page_to_sheet_br" localSheetId="17">#REF!</definedName>
    <definedName name="page_to_sheet_br" localSheetId="0">#REF!</definedName>
    <definedName name="page_to_sheet_br" localSheetId="14">#REF!</definedName>
    <definedName name="page_to_sheet_br" localSheetId="6">#REF!</definedName>
    <definedName name="page_to_sheet_br" localSheetId="12">#REF!</definedName>
    <definedName name="page_to_sheet_br">#REF!</definedName>
    <definedName name="pf4ktio2ct2wb5lic4d0ij22zg" localSheetId="0">#REF!</definedName>
    <definedName name="pf4ktio2ct2wb5lic4d0ij22zg">#REF!</definedName>
    <definedName name="qhgcjeqs4xbh5af0b0knrgslds" localSheetId="0">#REF!</definedName>
    <definedName name="qhgcjeqs4xbh5af0b0knrgslds">#REF!</definedName>
    <definedName name="qm1r2zbyvxaabczgs5nd53xmq4" localSheetId="0">#REF!</definedName>
    <definedName name="qm1r2zbyvxaabczgs5nd53xmq4">#REF!</definedName>
    <definedName name="qunp1nijp1aaxbgswizf0lz200" localSheetId="0">#REF!</definedName>
    <definedName name="qunp1nijp1aaxbgswizf0lz200">#REF!</definedName>
    <definedName name="razn_down_rows" localSheetId="3">#REF!</definedName>
    <definedName name="razn_down_rows" localSheetId="15">#REF!</definedName>
    <definedName name="razn_down_rows" localSheetId="13">#REF!</definedName>
    <definedName name="razn_down_rows" localSheetId="17">#REF!</definedName>
    <definedName name="razn_down_rows" localSheetId="0">#REF!</definedName>
    <definedName name="razn_down_rows" localSheetId="14">#REF!</definedName>
    <definedName name="razn_down_rows" localSheetId="6">#REF!</definedName>
    <definedName name="razn_down_rows" localSheetId="12">#REF!</definedName>
    <definedName name="razn_down_rows">#REF!</definedName>
    <definedName name="rcn525ywmx4pde1kn3aevp0dfk" localSheetId="0">#REF!</definedName>
    <definedName name="rcn525ywmx4pde1kn3aevp0dfk">#REF!</definedName>
    <definedName name="rows_to_delete" localSheetId="3">#REF!</definedName>
    <definedName name="rows_to_delete" localSheetId="15">#REF!</definedName>
    <definedName name="rows_to_delete" localSheetId="13">#REF!</definedName>
    <definedName name="rows_to_delete" localSheetId="17">#REF!</definedName>
    <definedName name="rows_to_delete" localSheetId="0">#REF!</definedName>
    <definedName name="rows_to_delete" localSheetId="14">#REF!</definedName>
    <definedName name="rows_to_delete" localSheetId="6">#REF!</definedName>
    <definedName name="rows_to_delete" localSheetId="12">#REF!</definedName>
    <definedName name="rows_to_delete">#REF!</definedName>
    <definedName name="rows_to_last" localSheetId="3">#REF!</definedName>
    <definedName name="rows_to_last" localSheetId="15">#REF!</definedName>
    <definedName name="rows_to_last" localSheetId="13">#REF!</definedName>
    <definedName name="rows_to_last" localSheetId="17">#REF!</definedName>
    <definedName name="rows_to_last" localSheetId="0">#REF!</definedName>
    <definedName name="rows_to_last" localSheetId="14">#REF!</definedName>
    <definedName name="rows_to_last" localSheetId="6">#REF!</definedName>
    <definedName name="rows_to_last" localSheetId="12">#REF!</definedName>
    <definedName name="rows_to_last">#REF!</definedName>
    <definedName name="Signature_in_razn" localSheetId="3">#REF!</definedName>
    <definedName name="Signature_in_razn" localSheetId="15">#REF!</definedName>
    <definedName name="Signature_in_razn" localSheetId="13">#REF!</definedName>
    <definedName name="Signature_in_razn" localSheetId="17">#REF!</definedName>
    <definedName name="Signature_in_razn" localSheetId="0">#REF!</definedName>
    <definedName name="Signature_in_razn" localSheetId="14">#REF!</definedName>
    <definedName name="Signature_in_razn" localSheetId="6">#REF!</definedName>
    <definedName name="Signature_in_razn" localSheetId="12">#REF!</definedName>
    <definedName name="Signature_in_razn">#REF!</definedName>
    <definedName name="swpjxblu3dbu33cqzchc5hkk0w" localSheetId="0">#REF!</definedName>
    <definedName name="swpjxblu3dbu33cqzchc5hkk0w">#REF!</definedName>
    <definedName name="syjdhdk35p4nh3cjfxnviauzls" localSheetId="0">#REF!</definedName>
    <definedName name="syjdhdk35p4nh3cjfxnviauzls">#REF!</definedName>
    <definedName name="t1iocfpqd13el1y2ekxnfpwstw" localSheetId="0">#REF!</definedName>
    <definedName name="t1iocfpqd13el1y2ekxnfpwstw">#REF!</definedName>
    <definedName name="tqwxsrwtrd3p34nrtmvfunozag" localSheetId="0">#REF!</definedName>
    <definedName name="tqwxsrwtrd3p34nrtmvfunozag">#REF!</definedName>
    <definedName name="u1m5vran2x1y11qx5xfu2j4tz4" localSheetId="0">#REF!</definedName>
    <definedName name="u1m5vran2x1y11qx5xfu2j4tz4">#REF!</definedName>
    <definedName name="ua41amkhph5c1h53xxk2wbxxpk" localSheetId="0">#REF!</definedName>
    <definedName name="ua41amkhph5c1h53xxk2wbxxpk">#REF!</definedName>
    <definedName name="vm2ikyzfyl3c3f2vbofwexhk2c" localSheetId="0">#REF!</definedName>
    <definedName name="vm2ikyzfyl3c3f2vbofwexhk2c">#REF!</definedName>
    <definedName name="w1nehiloq13fdfxu13klcaopgw" localSheetId="0">#REF!</definedName>
    <definedName name="w1nehiloq13fdfxu13klcaopgw">#REF!</definedName>
    <definedName name="whvhn4kg25bcn2skpkb3bqydz4" localSheetId="0">#REF!</definedName>
    <definedName name="whvhn4kg25bcn2skpkb3bqydz4">#REF!</definedName>
    <definedName name="wqazcjs4o12a5adpyzuqhb5cko" localSheetId="0">#REF!</definedName>
    <definedName name="wqazcjs4o12a5adpyzuqhb5cko">#REF!</definedName>
    <definedName name="x50bwhcspt2rtgjg0vg0hfk2ns" localSheetId="0">#REF!</definedName>
    <definedName name="x50bwhcspt2rtgjg0vg0hfk2ns">#REF!</definedName>
    <definedName name="xfiudkw3z5aq3govpiyzsxyki0" localSheetId="0">#REF!</definedName>
    <definedName name="xfiudkw3z5aq3govpiyzsxyki0">#REF!</definedName>
    <definedName name="а" localSheetId="0">[1]ожидаемое!#REF!</definedName>
    <definedName name="а" localSheetId="14">[1]ожидаемое!#REF!</definedName>
    <definedName name="а" localSheetId="6">[1]ожидаемое!#REF!</definedName>
    <definedName name="а" localSheetId="12">[1]ожидаемое!#REF!</definedName>
    <definedName name="а">[1]ожидаемое!#REF!</definedName>
    <definedName name="д" localSheetId="15">#REF!</definedName>
    <definedName name="д" localSheetId="0">#REF!</definedName>
    <definedName name="д" localSheetId="14">#REF!</definedName>
    <definedName name="д" localSheetId="6">#REF!</definedName>
    <definedName name="д" localSheetId="12">#REF!</definedName>
    <definedName name="д">#REF!</definedName>
    <definedName name="дох" localSheetId="15">#REF!</definedName>
    <definedName name="дох" localSheetId="0">#REF!</definedName>
    <definedName name="дох" localSheetId="14">#REF!</definedName>
    <definedName name="дох" localSheetId="6">#REF!</definedName>
    <definedName name="дох" localSheetId="12">#REF!</definedName>
    <definedName name="дох">#REF!</definedName>
    <definedName name="доходы" localSheetId="3">#REF!</definedName>
    <definedName name="доходы" localSheetId="15">#REF!</definedName>
    <definedName name="доходы" localSheetId="13">#REF!</definedName>
    <definedName name="доходы" localSheetId="17">#REF!</definedName>
    <definedName name="доходы" localSheetId="0">#REF!</definedName>
    <definedName name="доходы" localSheetId="14">#REF!</definedName>
    <definedName name="доходы" localSheetId="6">#REF!</definedName>
    <definedName name="доходы" localSheetId="12">#REF!</definedName>
    <definedName name="доходы">#REF!</definedName>
    <definedName name="доходы2014" localSheetId="15">#REF!</definedName>
    <definedName name="доходы2014" localSheetId="0">#REF!</definedName>
    <definedName name="доходы2014" localSheetId="14">#REF!</definedName>
    <definedName name="доходы2014" localSheetId="6">#REF!</definedName>
    <definedName name="доходы2014" localSheetId="12">#REF!</definedName>
    <definedName name="доходы2014">#REF!</definedName>
    <definedName name="_xlnm.Print_Titles" localSheetId="2">администраторы!$8:$9</definedName>
    <definedName name="_xlnm.Print_Titles" localSheetId="7">вед2018прил7!$9:$11</definedName>
    <definedName name="_xlnm.Print_Titles" localSheetId="8">'вед2019-2020прил8'!$9:$11</definedName>
    <definedName name="_xlnm.Print_Titles" localSheetId="5">'дох 2018-2019'!$8:$11</definedName>
    <definedName name="_xlnm.Print_Titles" localSheetId="4">'дох прил4'!$7:$10</definedName>
    <definedName name="_xlnm.Print_Titles" localSheetId="17">заимст17!$9:$9</definedName>
    <definedName name="_xlnm.Print_Titles" localSheetId="9">'КЦСР 2018 прил 9'!$9:$11</definedName>
    <definedName name="_xlnm.Print_Titles" localSheetId="10">'КЦСР 2019-2020 прил 10'!$9:$11</definedName>
    <definedName name="_xlnm.Print_Titles" localSheetId="6">'функ прил6'!$7:$8</definedName>
    <definedName name="_xlnm.Print_Area" localSheetId="3">'адм ист3'!$A$1:$C$35</definedName>
    <definedName name="_xlnm.Print_Area" localSheetId="15">'адм ком15'!$A$1:$F$25</definedName>
    <definedName name="_xlnm.Print_Area" localSheetId="2">администраторы!$A$1:$D$128</definedName>
    <definedName name="_xlnm.Print_Area" localSheetId="13">воин13!$A$1:$E$26</definedName>
    <definedName name="_xlnm.Print_Area" localSheetId="5">'дох 2018-2019'!$A$1:$L$133</definedName>
    <definedName name="_xlnm.Print_Area" localSheetId="4">'дох прил4'!$A$1:$K$132</definedName>
    <definedName name="_xlnm.Print_Area" localSheetId="1">истприл1!$A$1:$F$35</definedName>
    <definedName name="_xlnm.Print_Area" localSheetId="0">'истприл1 (2)'!$A$1:$F$35</definedName>
    <definedName name="_xlnm.Print_Area" localSheetId="10">'КЦСР 2019-2020 прил 10'!$A$1:$G$730</definedName>
    <definedName name="_xlnm.Print_Area" localSheetId="14">сбалан14!$A$1:$F$23</definedName>
    <definedName name="_xlnm.Print_Area" localSheetId="6">'функ прил6'!$A$1:$F$59</definedName>
  </definedNames>
  <calcPr calcId="125725"/>
</workbook>
</file>

<file path=xl/calcChain.xml><?xml version="1.0" encoding="utf-8"?>
<calcChain xmlns="http://schemas.openxmlformats.org/spreadsheetml/2006/main">
  <c r="D15" i="48"/>
  <c r="F34"/>
  <c r="E34"/>
  <c r="E33" s="1"/>
  <c r="E32" s="1"/>
  <c r="E31" s="1"/>
  <c r="D34"/>
  <c r="D33" s="1"/>
  <c r="D32" s="1"/>
  <c r="D31" s="1"/>
  <c r="F33"/>
  <c r="F32" s="1"/>
  <c r="F31" s="1"/>
  <c r="D30"/>
  <c r="D29" s="1"/>
  <c r="D28" s="1"/>
  <c r="F26"/>
  <c r="F25" s="1"/>
  <c r="F24" s="1"/>
  <c r="F23" s="1"/>
  <c r="E26"/>
  <c r="E25" s="1"/>
  <c r="E24" s="1"/>
  <c r="E23" s="1"/>
  <c r="D26"/>
  <c r="D25" s="1"/>
  <c r="D24" s="1"/>
  <c r="D23" s="1"/>
  <c r="F21"/>
  <c r="F20" s="1"/>
  <c r="E21"/>
  <c r="E30" s="1"/>
  <c r="E29" s="1"/>
  <c r="E28" s="1"/>
  <c r="D20"/>
  <c r="F18"/>
  <c r="E18"/>
  <c r="D18"/>
  <c r="D17" s="1"/>
  <c r="F16"/>
  <c r="F15" s="1"/>
  <c r="E15"/>
  <c r="F14"/>
  <c r="F13" s="1"/>
  <c r="F12" s="1"/>
  <c r="E13"/>
  <c r="E12" s="1"/>
  <c r="D13"/>
  <c r="D12" s="1"/>
  <c r="D26" i="5"/>
  <c r="A13" i="32"/>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306" s="1"/>
  <c r="A307" s="1"/>
  <c r="A308" s="1"/>
  <c r="A309" s="1"/>
  <c r="A310" s="1"/>
  <c r="A311" s="1"/>
  <c r="A312" s="1"/>
  <c r="A313" s="1"/>
  <c r="A314" s="1"/>
  <c r="A315" s="1"/>
  <c r="A316" s="1"/>
  <c r="A317" s="1"/>
  <c r="A318" s="1"/>
  <c r="A319" s="1"/>
  <c r="A320" s="1"/>
  <c r="A321" s="1"/>
  <c r="A322" s="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2" s="1"/>
  <c r="A353" s="1"/>
  <c r="A354" s="1"/>
  <c r="A355" s="1"/>
  <c r="A356" s="1"/>
  <c r="A357" s="1"/>
  <c r="A358" s="1"/>
  <c r="A359" s="1"/>
  <c r="A360" s="1"/>
  <c r="A361" s="1"/>
  <c r="A362" s="1"/>
  <c r="A363" s="1"/>
  <c r="A364" s="1"/>
  <c r="A365" s="1"/>
  <c r="A366" s="1"/>
  <c r="A367" s="1"/>
  <c r="A368" s="1"/>
  <c r="A369" s="1"/>
  <c r="A370" s="1"/>
  <c r="A371" s="1"/>
  <c r="A372" s="1"/>
  <c r="A373" s="1"/>
  <c r="A374" s="1"/>
  <c r="A375" s="1"/>
  <c r="A376" s="1"/>
  <c r="A377" s="1"/>
  <c r="A378" s="1"/>
  <c r="A379" s="1"/>
  <c r="A380" s="1"/>
  <c r="A381" s="1"/>
  <c r="A382" s="1"/>
  <c r="A383" s="1"/>
  <c r="A384" s="1"/>
  <c r="A385" s="1"/>
  <c r="A386" s="1"/>
  <c r="A387" s="1"/>
  <c r="A388" s="1"/>
  <c r="A389" s="1"/>
  <c r="A390" s="1"/>
  <c r="A391" s="1"/>
  <c r="A392" s="1"/>
  <c r="A393" s="1"/>
  <c r="A394" s="1"/>
  <c r="A395" s="1"/>
  <c r="A396" s="1"/>
  <c r="A397" s="1"/>
  <c r="A398" s="1"/>
  <c r="A399" s="1"/>
  <c r="A400" s="1"/>
  <c r="A401" s="1"/>
  <c r="A402" s="1"/>
  <c r="A403" s="1"/>
  <c r="A404" s="1"/>
  <c r="A405" s="1"/>
  <c r="A406" s="1"/>
  <c r="A407" s="1"/>
  <c r="A408" s="1"/>
  <c r="A409" s="1"/>
  <c r="A410" s="1"/>
  <c r="A411" s="1"/>
  <c r="A412" s="1"/>
  <c r="A413" s="1"/>
  <c r="A414" s="1"/>
  <c r="A415" s="1"/>
  <c r="A416" s="1"/>
  <c r="A417" s="1"/>
  <c r="A418" s="1"/>
  <c r="A419" s="1"/>
  <c r="A420" s="1"/>
  <c r="A421" s="1"/>
  <c r="A422" s="1"/>
  <c r="A423" s="1"/>
  <c r="A424" s="1"/>
  <c r="A425" s="1"/>
  <c r="A426" s="1"/>
  <c r="A427" s="1"/>
  <c r="A428" s="1"/>
  <c r="A429" s="1"/>
  <c r="A430" s="1"/>
  <c r="A431" s="1"/>
  <c r="A432" s="1"/>
  <c r="A433" s="1"/>
  <c r="A434" s="1"/>
  <c r="A435" s="1"/>
  <c r="A436" s="1"/>
  <c r="A437" s="1"/>
  <c r="A438" s="1"/>
  <c r="A439" s="1"/>
  <c r="A440" s="1"/>
  <c r="A441" s="1"/>
  <c r="A442" s="1"/>
  <c r="A443" s="1"/>
  <c r="A444" s="1"/>
  <c r="A445" s="1"/>
  <c r="A446" s="1"/>
  <c r="A447" s="1"/>
  <c r="A448" s="1"/>
  <c r="A449" s="1"/>
  <c r="A450" s="1"/>
  <c r="A451" s="1"/>
  <c r="A452" s="1"/>
  <c r="A453" s="1"/>
  <c r="A454" s="1"/>
  <c r="A455" s="1"/>
  <c r="A456" s="1"/>
  <c r="A457" s="1"/>
  <c r="A458" s="1"/>
  <c r="A459" s="1"/>
  <c r="A460" s="1"/>
  <c r="A461" s="1"/>
  <c r="A462" s="1"/>
  <c r="A463" s="1"/>
  <c r="A464" s="1"/>
  <c r="A465" s="1"/>
  <c r="A466" s="1"/>
  <c r="A467" s="1"/>
  <c r="A468" s="1"/>
  <c r="A469" s="1"/>
  <c r="A470" s="1"/>
  <c r="A471" s="1"/>
  <c r="A472" s="1"/>
  <c r="A473" s="1"/>
  <c r="A474" s="1"/>
  <c r="A475" s="1"/>
  <c r="A476" s="1"/>
  <c r="A477" s="1"/>
  <c r="A478" s="1"/>
  <c r="A479" s="1"/>
  <c r="A480" s="1"/>
  <c r="A481" s="1"/>
  <c r="A482" s="1"/>
  <c r="A483" s="1"/>
  <c r="A484" s="1"/>
  <c r="A485" s="1"/>
  <c r="A486" s="1"/>
  <c r="A487" s="1"/>
  <c r="A488" s="1"/>
  <c r="A489" s="1"/>
  <c r="A490" s="1"/>
  <c r="A491" s="1"/>
  <c r="A492" s="1"/>
  <c r="A493" s="1"/>
  <c r="A494" s="1"/>
  <c r="A495" s="1"/>
  <c r="A496" s="1"/>
  <c r="A497" s="1"/>
  <c r="A498" s="1"/>
  <c r="A499" s="1"/>
  <c r="A500" s="1"/>
  <c r="A501" s="1"/>
  <c r="A502" s="1"/>
  <c r="A503" s="1"/>
  <c r="A504" s="1"/>
  <c r="A505" s="1"/>
  <c r="A506" s="1"/>
  <c r="A507" s="1"/>
  <c r="A508" s="1"/>
  <c r="A509" s="1"/>
  <c r="A510" s="1"/>
  <c r="A511" s="1"/>
  <c r="A512" s="1"/>
  <c r="A513" s="1"/>
  <c r="A514" s="1"/>
  <c r="A515" s="1"/>
  <c r="A516" s="1"/>
  <c r="A517" s="1"/>
  <c r="A518" s="1"/>
  <c r="A519" s="1"/>
  <c r="A520" s="1"/>
  <c r="A521" s="1"/>
  <c r="A522" s="1"/>
  <c r="A523" s="1"/>
  <c r="A524" s="1"/>
  <c r="A525" s="1"/>
  <c r="A526" s="1"/>
  <c r="A527" s="1"/>
  <c r="A528" s="1"/>
  <c r="A529" s="1"/>
  <c r="A530" s="1"/>
  <c r="A531" s="1"/>
  <c r="A532" s="1"/>
  <c r="D28" i="27"/>
  <c r="F28"/>
  <c r="E28"/>
  <c r="D24" i="12"/>
  <c r="F24"/>
  <c r="E24"/>
  <c r="A13" i="34"/>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306" s="1"/>
  <c r="A307" s="1"/>
  <c r="A308" s="1"/>
  <c r="A309" s="1"/>
  <c r="A310" s="1"/>
  <c r="A311" s="1"/>
  <c r="A312" s="1"/>
  <c r="A313" s="1"/>
  <c r="A314" s="1"/>
  <c r="A315" s="1"/>
  <c r="A316" s="1"/>
  <c r="A317" s="1"/>
  <c r="A318" s="1"/>
  <c r="A319" s="1"/>
  <c r="A320" s="1"/>
  <c r="A321" s="1"/>
  <c r="A322" s="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2" s="1"/>
  <c r="A353" s="1"/>
  <c r="A354" s="1"/>
  <c r="A355" s="1"/>
  <c r="A356" s="1"/>
  <c r="A357" s="1"/>
  <c r="A358" s="1"/>
  <c r="A359" s="1"/>
  <c r="A360" s="1"/>
  <c r="A361" s="1"/>
  <c r="A362" s="1"/>
  <c r="A363" s="1"/>
  <c r="A364" s="1"/>
  <c r="A365" s="1"/>
  <c r="A366" s="1"/>
  <c r="A367" s="1"/>
  <c r="A368" s="1"/>
  <c r="A369" s="1"/>
  <c r="A370" s="1"/>
  <c r="A371" s="1"/>
  <c r="A372" s="1"/>
  <c r="A373" s="1"/>
  <c r="A374" s="1"/>
  <c r="A375" s="1"/>
  <c r="A376" s="1"/>
  <c r="A377" s="1"/>
  <c r="A378" s="1"/>
  <c r="A379" s="1"/>
  <c r="A380" s="1"/>
  <c r="A381" s="1"/>
  <c r="A382" s="1"/>
  <c r="A383" s="1"/>
  <c r="A384" s="1"/>
  <c r="A385" s="1"/>
  <c r="A386" s="1"/>
  <c r="A387" s="1"/>
  <c r="A388" s="1"/>
  <c r="A389" s="1"/>
  <c r="A390" s="1"/>
  <c r="A391" s="1"/>
  <c r="A392" s="1"/>
  <c r="A393" s="1"/>
  <c r="A394" s="1"/>
  <c r="A395" s="1"/>
  <c r="A396" s="1"/>
  <c r="A397" s="1"/>
  <c r="A398" s="1"/>
  <c r="A399" s="1"/>
  <c r="A400" s="1"/>
  <c r="A401" s="1"/>
  <c r="A402" s="1"/>
  <c r="A403" s="1"/>
  <c r="A404" s="1"/>
  <c r="A405" s="1"/>
  <c r="A406" s="1"/>
  <c r="A407" s="1"/>
  <c r="A408" s="1"/>
  <c r="A409" s="1"/>
  <c r="A410" s="1"/>
  <c r="A411" s="1"/>
  <c r="A412" s="1"/>
  <c r="A413" s="1"/>
  <c r="A414" s="1"/>
  <c r="A415" s="1"/>
  <c r="A416" s="1"/>
  <c r="A417" s="1"/>
  <c r="A418" s="1"/>
  <c r="A419" s="1"/>
  <c r="A420" s="1"/>
  <c r="A421" s="1"/>
  <c r="A422" s="1"/>
  <c r="A423" s="1"/>
  <c r="A424" s="1"/>
  <c r="A425" s="1"/>
  <c r="A426" s="1"/>
  <c r="A427" s="1"/>
  <c r="A428" s="1"/>
  <c r="A429" s="1"/>
  <c r="A430" s="1"/>
  <c r="A431" s="1"/>
  <c r="A432" s="1"/>
  <c r="A433" s="1"/>
  <c r="A434" s="1"/>
  <c r="A435" s="1"/>
  <c r="A436" s="1"/>
  <c r="A437" s="1"/>
  <c r="A438" s="1"/>
  <c r="A439" s="1"/>
  <c r="A440" s="1"/>
  <c r="A441" s="1"/>
  <c r="A442" s="1"/>
  <c r="A443" s="1"/>
  <c r="A444" s="1"/>
  <c r="A445" s="1"/>
  <c r="A446" s="1"/>
  <c r="A447" s="1"/>
  <c r="A448" s="1"/>
  <c r="A449" s="1"/>
  <c r="A450" s="1"/>
  <c r="A451" s="1"/>
  <c r="A452" s="1"/>
  <c r="A453" s="1"/>
  <c r="A454" s="1"/>
  <c r="A455" s="1"/>
  <c r="A456" s="1"/>
  <c r="A457" s="1"/>
  <c r="A458" s="1"/>
  <c r="A459" s="1"/>
  <c r="A460" s="1"/>
  <c r="A461" s="1"/>
  <c r="A462" s="1"/>
  <c r="A463" s="1"/>
  <c r="A464" s="1"/>
  <c r="A465" s="1"/>
  <c r="A466" s="1"/>
  <c r="A467" s="1"/>
  <c r="A468" s="1"/>
  <c r="A469" s="1"/>
  <c r="A470" s="1"/>
  <c r="A471" s="1"/>
  <c r="A472" s="1"/>
  <c r="A473" s="1"/>
  <c r="A474" s="1"/>
  <c r="A475" s="1"/>
  <c r="A476" s="1"/>
  <c r="A477" s="1"/>
  <c r="A478" s="1"/>
  <c r="A479" s="1"/>
  <c r="A480" s="1"/>
  <c r="A481" s="1"/>
  <c r="A482" s="1"/>
  <c r="A483" s="1"/>
  <c r="A484" s="1"/>
  <c r="A485" s="1"/>
  <c r="A486" s="1"/>
  <c r="A487" s="1"/>
  <c r="A488" s="1"/>
  <c r="A489" s="1"/>
  <c r="A490" s="1"/>
  <c r="A491" s="1"/>
  <c r="A492" s="1"/>
  <c r="A493" s="1"/>
  <c r="A494" s="1"/>
  <c r="A495" s="1"/>
  <c r="A496" s="1"/>
  <c r="A497" s="1"/>
  <c r="A498" s="1"/>
  <c r="A499" s="1"/>
  <c r="A500" s="1"/>
  <c r="A501" s="1"/>
  <c r="A502" s="1"/>
  <c r="A503" s="1"/>
  <c r="A504" s="1"/>
  <c r="A505" s="1"/>
  <c r="A506" s="1"/>
  <c r="A507" s="1"/>
  <c r="A508" s="1"/>
  <c r="A509" s="1"/>
  <c r="A510" s="1"/>
  <c r="A511" s="1"/>
  <c r="A512" s="1"/>
  <c r="A513" s="1"/>
  <c r="A514" s="1"/>
  <c r="A515" s="1"/>
  <c r="A516" s="1"/>
  <c r="A517" s="1"/>
  <c r="A518" s="1"/>
  <c r="A519" s="1"/>
  <c r="A520" s="1"/>
  <c r="A521" s="1"/>
  <c r="A522" s="1"/>
  <c r="A523" s="1"/>
  <c r="A524" s="1"/>
  <c r="A525" s="1"/>
  <c r="A526" s="1"/>
  <c r="A527" s="1"/>
  <c r="A528" s="1"/>
  <c r="A529" s="1"/>
  <c r="A530" s="1"/>
  <c r="A531" s="1"/>
  <c r="A532" s="1"/>
  <c r="A533" s="1"/>
  <c r="A534" s="1"/>
  <c r="A535" s="1"/>
  <c r="A536" s="1"/>
  <c r="A537" s="1"/>
  <c r="A538" s="1"/>
  <c r="A539" s="1"/>
  <c r="A540" s="1"/>
  <c r="A541" s="1"/>
  <c r="A542" s="1"/>
  <c r="A543" s="1"/>
  <c r="A544" s="1"/>
  <c r="A545" s="1"/>
  <c r="A546" s="1"/>
  <c r="A547" s="1"/>
  <c r="A548" s="1"/>
  <c r="A549" s="1"/>
  <c r="A550" s="1"/>
  <c r="A551" s="1"/>
  <c r="A552" s="1"/>
  <c r="A553" s="1"/>
  <c r="A554" s="1"/>
  <c r="A555" s="1"/>
  <c r="A556" s="1"/>
  <c r="A557" s="1"/>
  <c r="A558" s="1"/>
  <c r="A559" s="1"/>
  <c r="A560" s="1"/>
  <c r="A561" s="1"/>
  <c r="A562" s="1"/>
  <c r="A563" s="1"/>
  <c r="A564" s="1"/>
  <c r="A565" s="1"/>
  <c r="A566" s="1"/>
  <c r="A567" s="1"/>
  <c r="A568" s="1"/>
  <c r="A569" s="1"/>
  <c r="A570" s="1"/>
  <c r="A571" s="1"/>
  <c r="A572" s="1"/>
  <c r="A573" s="1"/>
  <c r="A574" s="1"/>
  <c r="A575" s="1"/>
  <c r="A576" s="1"/>
  <c r="A577" s="1"/>
  <c r="A578" s="1"/>
  <c r="A579" s="1"/>
  <c r="A580" s="1"/>
  <c r="A581" s="1"/>
  <c r="A582" s="1"/>
  <c r="A583" s="1"/>
  <c r="A584" s="1"/>
  <c r="A585" s="1"/>
  <c r="A586" s="1"/>
  <c r="A587" s="1"/>
  <c r="A588" s="1"/>
  <c r="A589" s="1"/>
  <c r="A590" s="1"/>
  <c r="A591" s="1"/>
  <c r="A592" s="1"/>
  <c r="A593" s="1"/>
  <c r="A594" s="1"/>
  <c r="A595" s="1"/>
  <c r="A596" s="1"/>
  <c r="A597" s="1"/>
  <c r="A598" s="1"/>
  <c r="A599" s="1"/>
  <c r="A600" s="1"/>
  <c r="A601" s="1"/>
  <c r="A602" s="1"/>
  <c r="A603" s="1"/>
  <c r="A604" s="1"/>
  <c r="A605" s="1"/>
  <c r="A606" s="1"/>
  <c r="A607" s="1"/>
  <c r="A608" s="1"/>
  <c r="A609" s="1"/>
  <c r="A610" s="1"/>
  <c r="A611" s="1"/>
  <c r="A612" s="1"/>
  <c r="A613" s="1"/>
  <c r="A614" s="1"/>
  <c r="A615" s="1"/>
  <c r="A616" s="1"/>
  <c r="A617" s="1"/>
  <c r="A618" s="1"/>
  <c r="A619" s="1"/>
  <c r="A620" s="1"/>
  <c r="A621" s="1"/>
  <c r="A622" s="1"/>
  <c r="A623" s="1"/>
  <c r="A624" s="1"/>
  <c r="A625" s="1"/>
  <c r="A626" s="1"/>
  <c r="A627" s="1"/>
  <c r="A628" s="1"/>
  <c r="A629" s="1"/>
  <c r="A630" s="1"/>
  <c r="A631" s="1"/>
  <c r="A632" s="1"/>
  <c r="A633" s="1"/>
  <c r="A634" s="1"/>
  <c r="A635" s="1"/>
  <c r="A636" s="1"/>
  <c r="A637" s="1"/>
  <c r="A638" s="1"/>
  <c r="A639" s="1"/>
  <c r="A640" s="1"/>
  <c r="A641" s="1"/>
  <c r="A642" s="1"/>
  <c r="A643" s="1"/>
  <c r="A644" s="1"/>
  <c r="A645" s="1"/>
  <c r="A646" s="1"/>
  <c r="A647" s="1"/>
  <c r="A648" s="1"/>
  <c r="A649" s="1"/>
  <c r="A650" s="1"/>
  <c r="A651" s="1"/>
  <c r="A652" s="1"/>
  <c r="A653" s="1"/>
  <c r="A654" s="1"/>
  <c r="A655" s="1"/>
  <c r="A656" s="1"/>
  <c r="A657" s="1"/>
  <c r="A658" s="1"/>
  <c r="A659" s="1"/>
  <c r="A660" s="1"/>
  <c r="A661" s="1"/>
  <c r="A662" s="1"/>
  <c r="A663" s="1"/>
  <c r="A664" s="1"/>
  <c r="A665" s="1"/>
  <c r="A666" s="1"/>
  <c r="A667" s="1"/>
  <c r="A668" s="1"/>
  <c r="A669" s="1"/>
  <c r="A670" s="1"/>
  <c r="A671" s="1"/>
  <c r="A672" s="1"/>
  <c r="A673" s="1"/>
  <c r="A674" s="1"/>
  <c r="A675" s="1"/>
  <c r="A676" s="1"/>
  <c r="A677" s="1"/>
  <c r="A678" s="1"/>
  <c r="A679" s="1"/>
  <c r="A680" s="1"/>
  <c r="A681" s="1"/>
  <c r="A682" s="1"/>
  <c r="A683" s="1"/>
  <c r="A684" s="1"/>
  <c r="A685" s="1"/>
  <c r="A686" s="1"/>
  <c r="A687" s="1"/>
  <c r="A688" s="1"/>
  <c r="A689" s="1"/>
  <c r="A690" s="1"/>
  <c r="A691" s="1"/>
  <c r="A692" s="1"/>
  <c r="A693" s="1"/>
  <c r="A694" s="1"/>
  <c r="A695" s="1"/>
  <c r="A696" s="1"/>
  <c r="A697" s="1"/>
  <c r="A698" s="1"/>
  <c r="A699" s="1"/>
  <c r="A700" s="1"/>
  <c r="A701" s="1"/>
  <c r="A702" s="1"/>
  <c r="A703" s="1"/>
  <c r="A704" s="1"/>
  <c r="A705" s="1"/>
  <c r="A706" s="1"/>
  <c r="A707" s="1"/>
  <c r="A708" s="1"/>
  <c r="A709" s="1"/>
  <c r="A710" s="1"/>
  <c r="A711" s="1"/>
  <c r="A712" s="1"/>
  <c r="A713" s="1"/>
  <c r="A714" s="1"/>
  <c r="A715" s="1"/>
  <c r="A716" s="1"/>
  <c r="A717" s="1"/>
  <c r="A718" s="1"/>
  <c r="A719" s="1"/>
  <c r="A720" s="1"/>
  <c r="A721" s="1"/>
  <c r="A722" s="1"/>
  <c r="A723" s="1"/>
  <c r="A724" s="1"/>
  <c r="A725" s="1"/>
  <c r="A726" s="1"/>
  <c r="A727" s="1"/>
  <c r="A728" s="1"/>
  <c r="A729" s="1"/>
  <c r="A730" s="1"/>
  <c r="A731" s="1"/>
  <c r="A13" i="33"/>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306" s="1"/>
  <c r="A307" s="1"/>
  <c r="A308" s="1"/>
  <c r="A309" s="1"/>
  <c r="A310" s="1"/>
  <c r="A311" s="1"/>
  <c r="A312" s="1"/>
  <c r="A313" s="1"/>
  <c r="A314" s="1"/>
  <c r="A315" s="1"/>
  <c r="A316" s="1"/>
  <c r="A317" s="1"/>
  <c r="A318" s="1"/>
  <c r="A319" s="1"/>
  <c r="A320" s="1"/>
  <c r="A321" s="1"/>
  <c r="A322" s="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2" s="1"/>
  <c r="A353" s="1"/>
  <c r="A354" s="1"/>
  <c r="A355" s="1"/>
  <c r="A356" s="1"/>
  <c r="A357" s="1"/>
  <c r="A358" s="1"/>
  <c r="A359" s="1"/>
  <c r="A360" s="1"/>
  <c r="A361" s="1"/>
  <c r="A362" s="1"/>
  <c r="A363" s="1"/>
  <c r="A364" s="1"/>
  <c r="A365" s="1"/>
  <c r="A366" s="1"/>
  <c r="A367" s="1"/>
  <c r="A368" s="1"/>
  <c r="A369" s="1"/>
  <c r="A370" s="1"/>
  <c r="A371" s="1"/>
  <c r="A372" s="1"/>
  <c r="A373" s="1"/>
  <c r="A374" s="1"/>
  <c r="A375" s="1"/>
  <c r="A376" s="1"/>
  <c r="A377" s="1"/>
  <c r="A378" s="1"/>
  <c r="A379" s="1"/>
  <c r="A380" s="1"/>
  <c r="A381" s="1"/>
  <c r="A382" s="1"/>
  <c r="A383" s="1"/>
  <c r="A384" s="1"/>
  <c r="A385" s="1"/>
  <c r="A386" s="1"/>
  <c r="A387" s="1"/>
  <c r="A388" s="1"/>
  <c r="A389" s="1"/>
  <c r="A390" s="1"/>
  <c r="A391" s="1"/>
  <c r="A392" s="1"/>
  <c r="A393" s="1"/>
  <c r="A394" s="1"/>
  <c r="A395" s="1"/>
  <c r="A396" s="1"/>
  <c r="A397" s="1"/>
  <c r="A398" s="1"/>
  <c r="A399" s="1"/>
  <c r="A400" s="1"/>
  <c r="A401" s="1"/>
  <c r="A402" s="1"/>
  <c r="A403" s="1"/>
  <c r="A404" s="1"/>
  <c r="A405" s="1"/>
  <c r="A406" s="1"/>
  <c r="A407" s="1"/>
  <c r="A408" s="1"/>
  <c r="A409" s="1"/>
  <c r="A410" s="1"/>
  <c r="A411" s="1"/>
  <c r="A412" s="1"/>
  <c r="A413" s="1"/>
  <c r="A414" s="1"/>
  <c r="A415" s="1"/>
  <c r="A416" s="1"/>
  <c r="A417" s="1"/>
  <c r="A418" s="1"/>
  <c r="A419" s="1"/>
  <c r="A420" s="1"/>
  <c r="A421" s="1"/>
  <c r="A422" s="1"/>
  <c r="A423" s="1"/>
  <c r="A424" s="1"/>
  <c r="A425" s="1"/>
  <c r="A426" s="1"/>
  <c r="A427" s="1"/>
  <c r="A428" s="1"/>
  <c r="A429" s="1"/>
  <c r="A430" s="1"/>
  <c r="A431" s="1"/>
  <c r="A432" s="1"/>
  <c r="A433" s="1"/>
  <c r="A434" s="1"/>
  <c r="A435" s="1"/>
  <c r="A436" s="1"/>
  <c r="A437" s="1"/>
  <c r="A438" s="1"/>
  <c r="A439" s="1"/>
  <c r="A440" s="1"/>
  <c r="A441" s="1"/>
  <c r="A442" s="1"/>
  <c r="A443" s="1"/>
  <c r="A444" s="1"/>
  <c r="A445" s="1"/>
  <c r="A446" s="1"/>
  <c r="A447" s="1"/>
  <c r="A448" s="1"/>
  <c r="A449" s="1"/>
  <c r="A450" s="1"/>
  <c r="A451" s="1"/>
  <c r="A452" s="1"/>
  <c r="A453" s="1"/>
  <c r="A454" s="1"/>
  <c r="A455" s="1"/>
  <c r="A456" s="1"/>
  <c r="A457" s="1"/>
  <c r="A458" s="1"/>
  <c r="A459" s="1"/>
  <c r="A460" s="1"/>
  <c r="A461" s="1"/>
  <c r="A462" s="1"/>
  <c r="A463" s="1"/>
  <c r="A464" s="1"/>
  <c r="A465" s="1"/>
  <c r="A466" s="1"/>
  <c r="A467" s="1"/>
  <c r="A468" s="1"/>
  <c r="A469" s="1"/>
  <c r="A470" s="1"/>
  <c r="A471" s="1"/>
  <c r="A472" s="1"/>
  <c r="A473" s="1"/>
  <c r="A474" s="1"/>
  <c r="A475" s="1"/>
  <c r="A476" s="1"/>
  <c r="A477" s="1"/>
  <c r="A478" s="1"/>
  <c r="A479" s="1"/>
  <c r="A480" s="1"/>
  <c r="A481" s="1"/>
  <c r="A482" s="1"/>
  <c r="A483" s="1"/>
  <c r="A484" s="1"/>
  <c r="A485" s="1"/>
  <c r="A486" s="1"/>
  <c r="A487" s="1"/>
  <c r="A488" s="1"/>
  <c r="A489" s="1"/>
  <c r="A490" s="1"/>
  <c r="A491" s="1"/>
  <c r="A492" s="1"/>
  <c r="A493" s="1"/>
  <c r="A494" s="1"/>
  <c r="A495" s="1"/>
  <c r="A496" s="1"/>
  <c r="A497" s="1"/>
  <c r="A498" s="1"/>
  <c r="A499" s="1"/>
  <c r="A500" s="1"/>
  <c r="A501" s="1"/>
  <c r="A502" s="1"/>
  <c r="A503" s="1"/>
  <c r="A504" s="1"/>
  <c r="A505" s="1"/>
  <c r="A506" s="1"/>
  <c r="A507" s="1"/>
  <c r="A508" s="1"/>
  <c r="A509" s="1"/>
  <c r="A510" s="1"/>
  <c r="A511" s="1"/>
  <c r="A512" s="1"/>
  <c r="A513" s="1"/>
  <c r="A514" s="1"/>
  <c r="A515" s="1"/>
  <c r="A516" s="1"/>
  <c r="A517" s="1"/>
  <c r="A518" s="1"/>
  <c r="A519" s="1"/>
  <c r="A520" s="1"/>
  <c r="A521" s="1"/>
  <c r="A522" s="1"/>
  <c r="A523" s="1"/>
  <c r="A524" s="1"/>
  <c r="A525" s="1"/>
  <c r="A526" s="1"/>
  <c r="A527" s="1"/>
  <c r="A528" s="1"/>
  <c r="A529" s="1"/>
  <c r="A530" s="1"/>
  <c r="A531" s="1"/>
  <c r="A10" i="27"/>
  <c r="A1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F22" i="42"/>
  <c r="E22"/>
  <c r="D22"/>
  <c r="L132" i="47"/>
  <c r="K131"/>
  <c r="L131" s="1"/>
  <c r="L128"/>
  <c r="K128"/>
  <c r="L126"/>
  <c r="K126"/>
  <c r="L124"/>
  <c r="K124"/>
  <c r="L122"/>
  <c r="K122"/>
  <c r="L120"/>
  <c r="K120"/>
  <c r="L100"/>
  <c r="L99" s="1"/>
  <c r="L98"/>
  <c r="K100"/>
  <c r="K99" s="1"/>
  <c r="K98" s="1"/>
  <c r="L95"/>
  <c r="K95"/>
  <c r="K94" s="1"/>
  <c r="K93" s="1"/>
  <c r="L94"/>
  <c r="L93" s="1"/>
  <c r="L91"/>
  <c r="L90" s="1"/>
  <c r="L89" s="1"/>
  <c r="K91"/>
  <c r="K90" s="1"/>
  <c r="K89" s="1"/>
  <c r="L85"/>
  <c r="L84" s="1"/>
  <c r="K85"/>
  <c r="K84" s="1"/>
  <c r="L82"/>
  <c r="K82"/>
  <c r="L79"/>
  <c r="K79"/>
  <c r="L76"/>
  <c r="K76"/>
  <c r="L74"/>
  <c r="K74"/>
  <c r="L72"/>
  <c r="K72"/>
  <c r="L68"/>
  <c r="K68"/>
  <c r="L65"/>
  <c r="L62" s="1"/>
  <c r="L58"/>
  <c r="K65"/>
  <c r="K62" s="1"/>
  <c r="K58" s="1"/>
  <c r="L56"/>
  <c r="K56"/>
  <c r="K55" s="1"/>
  <c r="K54" s="1"/>
  <c r="L55"/>
  <c r="L54" s="1"/>
  <c r="L50"/>
  <c r="L49" s="1"/>
  <c r="K50"/>
  <c r="K49"/>
  <c r="L47"/>
  <c r="L46" s="1"/>
  <c r="K47"/>
  <c r="K46" s="1"/>
  <c r="L44"/>
  <c r="K44"/>
  <c r="L42"/>
  <c r="K42"/>
  <c r="L40"/>
  <c r="L39" s="1"/>
  <c r="K40"/>
  <c r="K39" s="1"/>
  <c r="L36"/>
  <c r="L35" s="1"/>
  <c r="K36"/>
  <c r="K35" s="1"/>
  <c r="L33"/>
  <c r="K33"/>
  <c r="L31"/>
  <c r="K31"/>
  <c r="L29"/>
  <c r="K29"/>
  <c r="K28" s="1"/>
  <c r="L23"/>
  <c r="L22" s="1"/>
  <c r="K23"/>
  <c r="K22" s="1"/>
  <c r="K21"/>
  <c r="L21"/>
  <c r="K20"/>
  <c r="L20" s="1"/>
  <c r="K19"/>
  <c r="L19" s="1"/>
  <c r="K18"/>
  <c r="L18" s="1"/>
  <c r="L15"/>
  <c r="L14"/>
  <c r="K15"/>
  <c r="K14" s="1"/>
  <c r="K130" i="46"/>
  <c r="K129" s="1"/>
  <c r="K127"/>
  <c r="K125"/>
  <c r="K123"/>
  <c r="K121"/>
  <c r="K119"/>
  <c r="K99"/>
  <c r="K98" s="1"/>
  <c r="K97" s="1"/>
  <c r="K94"/>
  <c r="K93" s="1"/>
  <c r="K92" s="1"/>
  <c r="K90"/>
  <c r="K89" s="1"/>
  <c r="K88" s="1"/>
  <c r="K84"/>
  <c r="K83" s="1"/>
  <c r="K81"/>
  <c r="K78"/>
  <c r="K75"/>
  <c r="K73"/>
  <c r="K71"/>
  <c r="K67"/>
  <c r="K64"/>
  <c r="K62"/>
  <c r="K61" s="1"/>
  <c r="K59"/>
  <c r="K58" s="1"/>
  <c r="K55"/>
  <c r="K54" s="1"/>
  <c r="K53" s="1"/>
  <c r="K49"/>
  <c r="K48" s="1"/>
  <c r="K46"/>
  <c r="K45" s="1"/>
  <c r="K43"/>
  <c r="K41"/>
  <c r="K39"/>
  <c r="K35"/>
  <c r="K34" s="1"/>
  <c r="K32"/>
  <c r="K30"/>
  <c r="K28"/>
  <c r="K22"/>
  <c r="K21" s="1"/>
  <c r="K16"/>
  <c r="K14"/>
  <c r="K13" s="1"/>
  <c r="K12" s="1"/>
  <c r="D14" i="17"/>
  <c r="D13" s="1"/>
  <c r="E14"/>
  <c r="C14"/>
  <c r="C17" s="1"/>
  <c r="H15" i="43"/>
  <c r="H14"/>
  <c r="H13"/>
  <c r="H12"/>
  <c r="H16" s="1"/>
  <c r="C22" i="42"/>
  <c r="A12"/>
  <c r="A13" s="1"/>
  <c r="A14" s="1"/>
  <c r="A15" s="1"/>
  <c r="A16" s="1"/>
  <c r="A17" s="1"/>
  <c r="A18" s="1"/>
  <c r="A19" s="1"/>
  <c r="A20" s="1"/>
  <c r="A21" s="1"/>
  <c r="F25" i="41"/>
  <c r="F23"/>
  <c r="E23"/>
  <c r="E25" s="1"/>
  <c r="D23"/>
  <c r="D25" s="1"/>
  <c r="C23"/>
  <c r="E22" i="40"/>
  <c r="E23" s="1"/>
  <c r="D22"/>
  <c r="D23" s="1"/>
  <c r="C22"/>
  <c r="C23" s="1"/>
  <c r="K22" i="39"/>
  <c r="J22"/>
  <c r="I22"/>
  <c r="H22"/>
  <c r="G22"/>
  <c r="F22"/>
  <c r="E21"/>
  <c r="D21"/>
  <c r="C21"/>
  <c r="E20"/>
  <c r="D20"/>
  <c r="C20"/>
  <c r="E19"/>
  <c r="D19"/>
  <c r="C19"/>
  <c r="E18"/>
  <c r="D18"/>
  <c r="C18"/>
  <c r="E17"/>
  <c r="D17"/>
  <c r="C17"/>
  <c r="E16"/>
  <c r="D16"/>
  <c r="C16"/>
  <c r="E15"/>
  <c r="D15"/>
  <c r="C15"/>
  <c r="E14"/>
  <c r="D14"/>
  <c r="C14"/>
  <c r="E13"/>
  <c r="D13"/>
  <c r="C13"/>
  <c r="E12"/>
  <c r="D12"/>
  <c r="C12"/>
  <c r="E11"/>
  <c r="E22" s="1"/>
  <c r="D11"/>
  <c r="D22" s="1"/>
  <c r="C11"/>
  <c r="F21" i="5"/>
  <c r="F30" s="1"/>
  <c r="E21"/>
  <c r="D15" i="17"/>
  <c r="D21" i="5"/>
  <c r="C15" i="17" s="1"/>
  <c r="C13" s="1"/>
  <c r="E26" i="5"/>
  <c r="F26"/>
  <c r="G40" i="27"/>
  <c r="G10"/>
  <c r="G11"/>
  <c r="G12"/>
  <c r="G13"/>
  <c r="G14"/>
  <c r="G15"/>
  <c r="G17"/>
  <c r="G19"/>
  <c r="G22"/>
  <c r="G23"/>
  <c r="G24"/>
  <c r="G28"/>
  <c r="G29"/>
  <c r="G33"/>
  <c r="G34"/>
  <c r="G36"/>
  <c r="G37"/>
  <c r="G42"/>
  <c r="G44"/>
  <c r="G45"/>
  <c r="G46"/>
  <c r="G47"/>
  <c r="G48"/>
  <c r="G50"/>
  <c r="G52"/>
  <c r="G54"/>
  <c r="G55"/>
  <c r="G56"/>
  <c r="D11" i="17"/>
  <c r="D17" s="1"/>
  <c r="D12"/>
  <c r="E12"/>
  <c r="C12"/>
  <c r="E11"/>
  <c r="E17" s="1"/>
  <c r="A11" i="13"/>
  <c r="A12"/>
  <c r="A13" s="1"/>
  <c r="A14" s="1"/>
  <c r="A15" s="1"/>
  <c r="A16" s="1"/>
  <c r="A17" s="1"/>
  <c r="A18" s="1"/>
  <c r="A19" s="1"/>
  <c r="A20" s="1"/>
  <c r="A21" s="1"/>
  <c r="A22" s="1"/>
  <c r="A23" s="1"/>
  <c r="A24" s="1"/>
  <c r="A25" s="1"/>
  <c r="A26" s="1"/>
  <c r="A27" s="1"/>
  <c r="A28" s="1"/>
  <c r="A29" s="1"/>
  <c r="A30" s="1"/>
  <c r="A31" s="1"/>
  <c r="A32" s="1"/>
  <c r="A33" s="1"/>
  <c r="A34" s="1"/>
  <c r="A35" s="1"/>
  <c r="A11" i="12"/>
  <c r="A12" s="1"/>
  <c r="A13" s="1"/>
  <c r="A14" s="1"/>
  <c r="A15" s="1"/>
  <c r="A16" s="1"/>
  <c r="A17" s="1"/>
  <c r="A18" s="1"/>
  <c r="A19" s="1"/>
  <c r="A20" s="1"/>
  <c r="A21" s="1"/>
  <c r="A22" s="1"/>
  <c r="D13" i="5"/>
  <c r="E13"/>
  <c r="D15"/>
  <c r="E15"/>
  <c r="E12" s="1"/>
  <c r="F16"/>
  <c r="F14" s="1"/>
  <c r="F13" s="1"/>
  <c r="D18"/>
  <c r="E20"/>
  <c r="E17" s="1"/>
  <c r="D34"/>
  <c r="D33" s="1"/>
  <c r="D32" s="1"/>
  <c r="D31" s="1"/>
  <c r="D25"/>
  <c r="D24" s="1"/>
  <c r="D23" s="1"/>
  <c r="E34"/>
  <c r="E33" s="1"/>
  <c r="E32" s="1"/>
  <c r="E31" s="1"/>
  <c r="F34"/>
  <c r="F33" s="1"/>
  <c r="F32" s="1"/>
  <c r="F31" s="1"/>
  <c r="G25" i="27"/>
  <c r="G39"/>
  <c r="G51"/>
  <c r="F18" i="5"/>
  <c r="E18"/>
  <c r="E25"/>
  <c r="E24"/>
  <c r="E23" s="1"/>
  <c r="G43" i="27"/>
  <c r="G53"/>
  <c r="G41"/>
  <c r="G49"/>
  <c r="G32"/>
  <c r="G26"/>
  <c r="G21"/>
  <c r="G16"/>
  <c r="G18"/>
  <c r="G9"/>
  <c r="G38"/>
  <c r="E10" i="17"/>
  <c r="F25" i="5"/>
  <c r="F24" s="1"/>
  <c r="F23" s="1"/>
  <c r="G57" i="27"/>
  <c r="D18" i="17"/>
  <c r="E30" i="5"/>
  <c r="E29" s="1"/>
  <c r="E28" s="1"/>
  <c r="F17" i="48" l="1"/>
  <c r="E20"/>
  <c r="E17" s="1"/>
  <c r="D27"/>
  <c r="D22"/>
  <c r="D11" s="1"/>
  <c r="E27"/>
  <c r="E22"/>
  <c r="F30"/>
  <c r="C18" i="17"/>
  <c r="C22" i="39"/>
  <c r="K17" i="47"/>
  <c r="L38"/>
  <c r="L67"/>
  <c r="K66" i="46"/>
  <c r="L28" i="47"/>
  <c r="K67"/>
  <c r="F17" i="5"/>
  <c r="D16" i="17"/>
  <c r="F20" i="5"/>
  <c r="D12"/>
  <c r="E15" i="17"/>
  <c r="K27" i="46"/>
  <c r="K13" i="47"/>
  <c r="K57" i="46"/>
  <c r="C16" i="17"/>
  <c r="L17" i="47"/>
  <c r="L13" s="1"/>
  <c r="L12" s="1"/>
  <c r="E27" i="5"/>
  <c r="E22"/>
  <c r="E11" s="1"/>
  <c r="F22"/>
  <c r="F29"/>
  <c r="F28" s="1"/>
  <c r="F27" s="1"/>
  <c r="K87" i="46"/>
  <c r="K86" s="1"/>
  <c r="K38" i="47"/>
  <c r="K12"/>
  <c r="D10" i="17"/>
  <c r="C10"/>
  <c r="D30" i="5"/>
  <c r="D29" s="1"/>
  <c r="D28" s="1"/>
  <c r="F15"/>
  <c r="F12" s="1"/>
  <c r="F11" s="1"/>
  <c r="D20"/>
  <c r="D17" s="1"/>
  <c r="K130" i="47"/>
  <c r="L130" s="1"/>
  <c r="L88" s="1"/>
  <c r="L87" s="1"/>
  <c r="K38" i="46"/>
  <c r="K37" s="1"/>
  <c r="E11" i="48" l="1"/>
  <c r="F29"/>
  <c r="F28" s="1"/>
  <c r="F27" s="1"/>
  <c r="F22"/>
  <c r="F11" s="1"/>
  <c r="K11" i="46"/>
  <c r="K132" s="1"/>
  <c r="K134" s="1"/>
  <c r="E13" i="17"/>
  <c r="E18"/>
  <c r="E16" s="1"/>
  <c r="D11" i="5"/>
  <c r="D27"/>
  <c r="D22"/>
  <c r="K88" i="47"/>
  <c r="K87" s="1"/>
  <c r="K133" s="1"/>
  <c r="K137" s="1"/>
  <c r="L133"/>
  <c r="L137" s="1"/>
  <c r="K135" i="46" l="1"/>
</calcChain>
</file>

<file path=xl/sharedStrings.xml><?xml version="1.0" encoding="utf-8"?>
<sst xmlns="http://schemas.openxmlformats.org/spreadsheetml/2006/main" count="13147" uniqueCount="1748">
  <si>
    <t>0600</t>
  </si>
  <si>
    <t>0605</t>
  </si>
  <si>
    <t>0804</t>
  </si>
  <si>
    <t>0700000000</t>
  </si>
  <si>
    <t>0730000000</t>
  </si>
  <si>
    <t>9990000000</t>
  </si>
  <si>
    <t>Расходы бюджетам муниципальных образований на организацию и проведение акарицидных обработок мест массового отдыха населения в рамках непрограммных мероприятий</t>
  </si>
  <si>
    <t>Субсидии</t>
  </si>
  <si>
    <t>0720000000</t>
  </si>
  <si>
    <t>0710000000</t>
  </si>
  <si>
    <t>Прочие межбюджетные трансферты общего характера</t>
  </si>
  <si>
    <t>1403</t>
  </si>
  <si>
    <t>1000000000</t>
  </si>
  <si>
    <t>1010000000</t>
  </si>
  <si>
    <t>1020000000</t>
  </si>
  <si>
    <t>1030000000</t>
  </si>
  <si>
    <t>0100000000</t>
  </si>
  <si>
    <t>Подпрограмма "Обеспечение жильем детей-сирот"</t>
  </si>
  <si>
    <t>0170000000</t>
  </si>
  <si>
    <t>1400000000</t>
  </si>
  <si>
    <t>1410000000</t>
  </si>
  <si>
    <t>0400000000</t>
  </si>
  <si>
    <t>1440000000</t>
  </si>
  <si>
    <t>1430000000</t>
  </si>
  <si>
    <t>0200000000</t>
  </si>
  <si>
    <t>Подпрограмма "Повышение качества и доступности социальных услуг населению"</t>
  </si>
  <si>
    <t>0240000000</t>
  </si>
  <si>
    <t>Подпрограмма"Обеспечение своевременного и качественного исполнения переданных государственных полномочий по приему граждан, сбору документов, ведению базы данных получателей социальной помощи и организации социального обслуживания"</t>
  </si>
  <si>
    <t>0250000000</t>
  </si>
  <si>
    <t>0900000000</t>
  </si>
  <si>
    <t>0920000000</t>
  </si>
  <si>
    <t>0910000000</t>
  </si>
  <si>
    <t>0800000000</t>
  </si>
  <si>
    <t>0810000000</t>
  </si>
  <si>
    <t>0840000000</t>
  </si>
  <si>
    <t>ОХРАНА ОКРУЖАЮЩЕЙ СРЕДЫ</t>
  </si>
  <si>
    <t>Другие вопросы в области охраны окружающей среды</t>
  </si>
  <si>
    <t>1300000000</t>
  </si>
  <si>
    <t>Подпрограмма "Обращение с отходами на территории Манского района"</t>
  </si>
  <si>
    <t>1310000000</t>
  </si>
  <si>
    <t>0300000000</t>
  </si>
  <si>
    <t>0110000000</t>
  </si>
  <si>
    <t>Муниципальная программа "Развитие физической культуры и спорта Манского района"</t>
  </si>
  <si>
    <t>0500000000</t>
  </si>
  <si>
    <t>0530000000</t>
  </si>
  <si>
    <t>0150000000</t>
  </si>
  <si>
    <t>0140000000</t>
  </si>
  <si>
    <t>0160000000</t>
  </si>
  <si>
    <t>Подпрограмма "Обеспечение условий реализации муниципальной программы и прочие мероприятия"</t>
  </si>
  <si>
    <t>0180000000</t>
  </si>
  <si>
    <t>Непрограммные мероприятия органов местного самоуправления и муниципальных казенных учреждений</t>
  </si>
  <si>
    <t>9980000000</t>
  </si>
  <si>
    <t>9980000130</t>
  </si>
  <si>
    <t>9980000150</t>
  </si>
  <si>
    <t>0330000000</t>
  </si>
  <si>
    <t>0540000000</t>
  </si>
  <si>
    <t>9980001010</t>
  </si>
  <si>
    <t>9980000670</t>
  </si>
  <si>
    <t>9980074290</t>
  </si>
  <si>
    <t>9980075190</t>
  </si>
  <si>
    <t>9980076040</t>
  </si>
  <si>
    <t>Муниципальная программа "Поддержка и развитие субъектов малого и среднего предпринимательства и формирование благоприятного инвестиционного климата на территории Манского района"</t>
  </si>
  <si>
    <t>1100000000</t>
  </si>
  <si>
    <t>1110000000</t>
  </si>
  <si>
    <t>Подпрограмма "Вовлечение молодежи Манского района в социальную практику"</t>
  </si>
  <si>
    <t>0410000000</t>
  </si>
  <si>
    <t>0310000000</t>
  </si>
  <si>
    <t>0320000000</t>
  </si>
  <si>
    <t>Другие вопросы в области культуры, кинематографии</t>
  </si>
  <si>
    <t>9980001000</t>
  </si>
  <si>
    <t>0430000000</t>
  </si>
  <si>
    <t>0510000000</t>
  </si>
  <si>
    <t>0730000150</t>
  </si>
  <si>
    <t>0730000650</t>
  </si>
  <si>
    <t>0720000660</t>
  </si>
  <si>
    <t>0710068150</t>
  </si>
  <si>
    <t>0710076010</t>
  </si>
  <si>
    <t>1010061100</t>
  </si>
  <si>
    <t>1020061100</t>
  </si>
  <si>
    <t>Расходы на обеспечение взносов на капитальный ремонт общего имущества в МКД, собственниками помещений которых является муниципальное образование Манский район в рамках подпрограммы "Управление муниципальным имуществом" муниципальной прграммы "Управление муниципальным имуществом муниципального образования Манского района"</t>
  </si>
  <si>
    <t>1020061110</t>
  </si>
  <si>
    <t>1020061200</t>
  </si>
  <si>
    <t>1030000150</t>
  </si>
  <si>
    <t>1010061300</t>
  </si>
  <si>
    <t>1440000150</t>
  </si>
  <si>
    <t>1440075170</t>
  </si>
  <si>
    <t>1430075180</t>
  </si>
  <si>
    <t>0240001510</t>
  </si>
  <si>
    <t>0250075130</t>
  </si>
  <si>
    <t>0920060500</t>
  </si>
  <si>
    <t>0910060400</t>
  </si>
  <si>
    <t>Ремонт подъездов к садоводческим обществам за счет средств местного бюджета в рамках подпрограммы "Содержание и ремонт межпоселенческих дорог" муниципальной программы "Развитие транспортной системы"</t>
  </si>
  <si>
    <t>0910060410</t>
  </si>
  <si>
    <t>0910060430</t>
  </si>
  <si>
    <t>0810075700</t>
  </si>
  <si>
    <t>0840000650</t>
  </si>
  <si>
    <t>0840000670</t>
  </si>
  <si>
    <t>Мероприятия по охране окружающей среды и экологической безопасности за счет средств местного бюджета в рамках программы "Охрана окружающей среды Манского района"</t>
  </si>
  <si>
    <t>1310061650</t>
  </si>
  <si>
    <t>0110000680</t>
  </si>
  <si>
    <t>0110075880</t>
  </si>
  <si>
    <t>0110075640</t>
  </si>
  <si>
    <t>0160075520</t>
  </si>
  <si>
    <t>0180000150</t>
  </si>
  <si>
    <t>0180000670</t>
  </si>
  <si>
    <t>0110075660</t>
  </si>
  <si>
    <t>0110075540</t>
  </si>
  <si>
    <t>0180075560</t>
  </si>
  <si>
    <t>0330000150</t>
  </si>
  <si>
    <t>0330000680</t>
  </si>
  <si>
    <t>0410000680</t>
  </si>
  <si>
    <t>0410074560</t>
  </si>
  <si>
    <t>0310000680</t>
  </si>
  <si>
    <t>0320000680</t>
  </si>
  <si>
    <t>0510061750</t>
  </si>
  <si>
    <t>0540000670</t>
  </si>
  <si>
    <t>Дотации на выравнивание бюджетной обеспеченности</t>
  </si>
  <si>
    <t>012 01 02 01 00 05 0000 710</t>
  </si>
  <si>
    <t>012 01 02 01 00 00 0000 700</t>
  </si>
  <si>
    <t>012 01 02 01 00 00 0000 800</t>
  </si>
  <si>
    <t>Код классификации доходов бюджета</t>
  </si>
  <si>
    <t>Наименование кода классификации доходов бюджета</t>
  </si>
  <si>
    <t>код главного администратора</t>
  </si>
  <si>
    <t>код группы подвида</t>
  </si>
  <si>
    <t>код аналитической группы подвида</t>
  </si>
  <si>
    <t>000</t>
  </si>
  <si>
    <t>00</t>
  </si>
  <si>
    <t>0000</t>
  </si>
  <si>
    <t>НАЛОГОВЫЕ И НЕНАЛОГОВЫЕ ДОХОДЫ</t>
  </si>
  <si>
    <t>01</t>
  </si>
  <si>
    <t>НАЛОГИ НА ПРИБЫЛЬ, ДОХОДЫ</t>
  </si>
  <si>
    <t>Налог на прибыль организаций</t>
  </si>
  <si>
    <t>010</t>
  </si>
  <si>
    <t>02</t>
  </si>
  <si>
    <t>Налог на доходы физических лиц</t>
  </si>
  <si>
    <t>020</t>
  </si>
  <si>
    <t>030</t>
  </si>
  <si>
    <t>040</t>
  </si>
  <si>
    <t>03</t>
  </si>
  <si>
    <t>230</t>
  </si>
  <si>
    <t>05</t>
  </si>
  <si>
    <t>НАЛОГИ НА СОВОКУПНЫЙ ДОХОД</t>
  </si>
  <si>
    <t xml:space="preserve">Единый налог на вмененный доход для отдельных видов деятельности
</t>
  </si>
  <si>
    <t>04</t>
  </si>
  <si>
    <t xml:space="preserve">Налог, взимаемый в связи с применением патентной системы налогообложения
</t>
  </si>
  <si>
    <t xml:space="preserve">Налог, взимаемый в связи с применением патентной системы налогообложения, зачисляемый в бюджеты муниципальных районов
</t>
  </si>
  <si>
    <t>08</t>
  </si>
  <si>
    <t>ГОСУДАРСТВЕННАЯ ПОШЛИНА</t>
  </si>
  <si>
    <t xml:space="preserve">Государственная пошлина по делам, рассматриваемым в судах общей юрисдикции, мировыми судьями
</t>
  </si>
  <si>
    <t xml:space="preserve">Государственная пошлина по делам, рассматриваемым в судах общей юрисдикции, мировыми судьями (за исключением Верховного Суда Российской Федерации)
</t>
  </si>
  <si>
    <t>2 02 15002 05 0000 151</t>
  </si>
  <si>
    <t>Дотации на поддержку мер по обеспечению сбалансированности бюджетов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государственной программы Красноярского края "Управление государственными финансами"</t>
  </si>
  <si>
    <t>2 02 20051 05 0000 151</t>
  </si>
  <si>
    <t>Субсидии бюджетам муниципальных районов на реализацию федеральных целевых программ</t>
  </si>
  <si>
    <t>2 02 25519 05 0000 151</t>
  </si>
  <si>
    <t>Субсидия бюджетам муниципальных районов на поддержку отрасли культуры</t>
  </si>
  <si>
    <t>2 02 299999 05 1021 151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</si>
  <si>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t>
  </si>
  <si>
    <t>2 02 299999 05 1031 151</t>
  </si>
  <si>
    <t>Персональные выплаты, установленные в целях повышения оплаты труда молодым специалистам, персональные выплаты, устанавливаемые с учетом опыта работы при наличии учетной степени, почетного звания, нагрудного знака (значка)</t>
  </si>
  <si>
    <t>2 02 299999 05 1042 151</t>
  </si>
  <si>
    <t>Субсидии бюджетам муниципальных районов на повышение размеров оплаты труда отдельным категориям работников бюджетной сферы края</t>
  </si>
  <si>
    <t>2 02 299999 05 1043 151</t>
  </si>
  <si>
    <t>Субсидии бюджетам муниципальных образований на повышение размеров оплаты труда специалистов по работе с молодежью, методистов муниципальных молодежных центров</t>
  </si>
  <si>
    <t>2 02 299999 05 1044 151</t>
  </si>
  <si>
    <t>Средства на повышение размеров оплаты труда основного персонала библиотек и музеев Красноярского края</t>
  </si>
  <si>
    <t>2 02 299999 05 1045 151</t>
  </si>
  <si>
    <t>Субсидии бюджетам муниципальных образований на повышение размеров оплаты труда методистов муниципальных методических кабинетов (центров) сферы "Образования", созданных в виде муниципальных учреждений или являющихся структурными подразделениями муниципальных учреждений либо органов местного самоуправления муниципальных образований Красноярского края</t>
  </si>
  <si>
    <t>2 02 299999 05 1046 151</t>
  </si>
  <si>
    <t>Субсидии бюджетам муниципальных образований на повышение размеров оплаты труда основного и административно-управленческого персонала учреждений культуры, подведомственных муниципальным органам управления в области культуры</t>
  </si>
  <si>
    <t>2 02 29999 05 7395 151</t>
  </si>
  <si>
    <t>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 Правительства Красноярского края за счет средств дорожного фонда Красноярского края</t>
  </si>
  <si>
    <t>2 02 29999 05 7398 151</t>
  </si>
  <si>
    <t>Субсидии бюджетам муниципальных образований на проведение мероприятий, направленных на обеспечение безопасного участия детей в дорожном движении</t>
  </si>
  <si>
    <t>2 02 29999 05 7412 151</t>
  </si>
  <si>
    <t>Субсидии бюджетам муниципальных образований края на обеспечение первичных мер пожарной безопасности</t>
  </si>
  <si>
    <t>2 02 29999 05 7413 151</t>
  </si>
  <si>
    <t>Субсидии бюджетам муниципальных образований края на частичное финансирование (возмещение) расходов на содержание единых дежурно-диспетчерских служб муниципальных образований Красноярского края</t>
  </si>
  <si>
    <t>2 02 29999 05 7420 151</t>
  </si>
  <si>
    <t>Субсидии бюджетам муниципальных районов и городских округов Красноярского края на устройство плоскостных спортивных сооружений в сельской местности в рамках подпрограммы «Развитие массовой физической культуры и спорта» государственной программы Красноярского края «Развитие физической культуры и спорта»</t>
  </si>
  <si>
    <t>2 02 29999 05 7454 151</t>
  </si>
  <si>
    <t>Субсидии бюджетам муниципальных образований на развитие системы патриотического воспитания в рамках деятельности муниципальных молодежных центров</t>
  </si>
  <si>
    <t>2 02 29999 05 7488 151</t>
  </si>
  <si>
    <t>Субсидии бюджетам муниципальныз образований на комплектование книжных фондов библиотек муниципальных образований Красноярского края</t>
  </si>
  <si>
    <t>2 02 29999 05 7492 151</t>
  </si>
  <si>
    <t>Субсидии бюджетам муниципальных образований на реализацию мероприятий, направленных на повышение безопасности дорожного движения</t>
  </si>
  <si>
    <t>2 02 29999 05 7508 151</t>
  </si>
  <si>
    <t>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t>
  </si>
  <si>
    <t>2 02 29999 05 7511 151</t>
  </si>
  <si>
    <t>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государственной программы Красноярского края «Управление государственными финансами»</t>
  </si>
  <si>
    <t>2 02 29999 05 7562 151</t>
  </si>
  <si>
    <t>Субсидии бюджетам муниципальных образований на проведение реконструкции или капитального ремонта зданий муниципальных общеобразовательных организаций Красноярского края, находящихся в аварийном состоянии</t>
  </si>
  <si>
    <t>2 02 29999 05 7563 151</t>
  </si>
  <si>
    <t>Субсидии бюджетам муниципальных образований на развитие инфраструктуры общеобразовательных организаций</t>
  </si>
  <si>
    <t>2 02 29999 05 7571 151</t>
  </si>
  <si>
    <t>Субсидии бюджетам муниципальных образований на финансирование (возмещение)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t>
  </si>
  <si>
    <t>2 02 29999 05 7591 151</t>
  </si>
  <si>
    <t>Субсидии бюджетам муниципальных образований на актуализацию документов территориального планирования и градостроительного зонирования муниципальных образований</t>
  </si>
  <si>
    <t>2 02 29999 05 7645 151</t>
  </si>
  <si>
    <t>Субсидии бюджетам муниципальных образований на создание условий для развития услуг связи в малочисленных и труднодоступных населенных пунктах Красноярского края в рамках подпрограммы «Инфраструктура информационного общества и электронного правительства» государственной программы Красноярского края «Развитие информационного общества»</t>
  </si>
  <si>
    <t>2 02 29999 05 7741 151</t>
  </si>
  <si>
    <t>Субсидии бюджетам муниципальных образований края для реализации проектов по благоустройству территорий поселений, городских округов</t>
  </si>
  <si>
    <t>2 02 29999 05 7840 151</t>
  </si>
  <si>
    <t>Субсидии бюджетам муниципальных образований на 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t>
  </si>
  <si>
    <t>2 02 30024 05 7408 151</t>
  </si>
  <si>
    <t>2 02 30024 05 7409 151</t>
  </si>
  <si>
    <t>2 02 30024 05 7649 151</t>
  </si>
  <si>
    <t>2 02 35082 05 0000 151</t>
  </si>
  <si>
    <t>2 02 35120 05 0000 151</t>
  </si>
  <si>
    <t>2 02 35543 05 0000 151</t>
  </si>
  <si>
    <t>2 02 49999 05 5519 151</t>
  </si>
  <si>
    <t>Прочие межбюджетные трансферты, передаваемые бюджетам муниципальных районов на поддержку отрасли культуры</t>
  </si>
  <si>
    <t>2 02 49999 05 7411 151</t>
  </si>
  <si>
    <t>Иные межбюджетные трансферты бюджетам муниципальных районов Красноярского края, реализующих муниципальные программы, направленные на развитие сельских территорий, в рамках подпрограммы "Устойчивое развитие сельских территорий"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</si>
  <si>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 xml:space="preserve">013 </t>
  </si>
  <si>
    <t>1 11 05013 05 0000 120</t>
  </si>
  <si>
    <t>1 14 06013 05 0000 430</t>
  </si>
  <si>
    <t>Сумма 2018 год</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</si>
  <si>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</si>
  <si>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
</t>
  </si>
  <si>
    <t xml:space="preserve">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t>
  </si>
  <si>
    <t>Доходы от сдачи в аренду имущества, составляющего государственную (муниципальную) казну (за исключением земельных участков)</t>
  </si>
  <si>
    <t xml:space="preserve">Доходы от сдачи в аренду имущества, составляющего казну муниципальных районов (за исключением земельных участков)  </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</si>
  <si>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</si>
  <si>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</si>
  <si>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</si>
  <si>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Плата за негативное воздействие на окружающую среду</t>
  </si>
  <si>
    <t>Плата за выбросы загрязняющих веществ в атмосферный воздух стационарными объектами</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</si>
  <si>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</si>
  <si>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муниципальных районов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</si>
  <si>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</si>
  <si>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</si>
  <si>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</si>
  <si>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</si>
  <si>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</si>
  <si>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</si>
  <si>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</si>
  <si>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Денежные взыскания (штрафы) за нарушение законодательства о налогах и сборах</t>
  </si>
  <si>
    <t xml:space="preserve">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 </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</si>
  <si>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</si>
  <si>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</si>
  <si>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</si>
  <si>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</si>
  <si>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Муниципальная прграмма "Молодежь Манского района в XXI веке"</t>
  </si>
  <si>
    <t>Выполнение функций муниципальными бюджетными учреждениями за счет средств местного бюджета в рамках подпрограммы "Вовлечение молодежи Манского района в социальные практики" муниципальной программы "Молодежь Манского района в XXI веке"</t>
  </si>
  <si>
    <t>Софинансирование расходов по поддержке деятельности муниципальных молодежных центров за счет средств местного бюджета в рамках подпрограммы "Вовлечение молодежи Манского района в социальные практики" муниципальной программы "Молодежь Манского района в XXI веке"</t>
  </si>
  <si>
    <t>Субсидии бюджетам муниципальных образований на поддержку деятельности муниципальных молодежных центров в рамках подпрограммы "Вовлечение молодежи Манского района в социальные практики" муниципальной программы "Молодежь Манского района в XXI веке"</t>
  </si>
  <si>
    <t>КУЛЬТУРА, КИНЕМАТОГРАФИЯ</t>
  </si>
  <si>
    <t>Подпрограмма "Сохранение культурного наследия"</t>
  </si>
  <si>
    <t>Перечень мест массового отдыха, подлежащих акарицидным обработкам, с целью создания условий для массового отдыха населенияпо сельсоветам</t>
  </si>
  <si>
    <t>Приложение №1</t>
  </si>
  <si>
    <t>Наименование показателя</t>
  </si>
  <si>
    <t>Код</t>
  </si>
  <si>
    <t>Обслуживание государственного внутреннего и муниципального долга</t>
  </si>
  <si>
    <t>Приложение №11</t>
  </si>
  <si>
    <t>Приложение №14</t>
  </si>
  <si>
    <t>100</t>
  </si>
  <si>
    <t>240</t>
  </si>
  <si>
    <t>250</t>
  </si>
  <si>
    <t>1004</t>
  </si>
  <si>
    <t>0102</t>
  </si>
  <si>
    <t>0103</t>
  </si>
  <si>
    <t>0111</t>
  </si>
  <si>
    <t>0801</t>
  </si>
  <si>
    <t>1001</t>
  </si>
  <si>
    <t>1102</t>
  </si>
  <si>
    <t>Вид расхода</t>
  </si>
  <si>
    <t>Раздел, подраздел</t>
  </si>
  <si>
    <t>520</t>
  </si>
  <si>
    <t>013</t>
  </si>
  <si>
    <t>120</t>
  </si>
  <si>
    <t>Источники внутреннего финансирования дефицитов бюджетов</t>
  </si>
  <si>
    <t>"Управление муниципальным имуществом муниципального образования Манский район"</t>
  </si>
  <si>
    <t>"Развитие агропромышленного комплекса Манского района"</t>
  </si>
  <si>
    <t>Распределение субвенции на осуществление государственных полномочий по первичному воинскому учету на территориях, где отсутствуют военные комиссариаты по сельсоветам Манского района</t>
  </si>
  <si>
    <t>Наименование</t>
  </si>
  <si>
    <t xml:space="preserve">Сумма субвенции, руб.                 </t>
  </si>
  <si>
    <t>1.</t>
  </si>
  <si>
    <t>Первоманский</t>
  </si>
  <si>
    <t>2.</t>
  </si>
  <si>
    <t>Камарчагский</t>
  </si>
  <si>
    <t>3.</t>
  </si>
  <si>
    <t>Каменский</t>
  </si>
  <si>
    <t>4.</t>
  </si>
  <si>
    <t>Шалинский</t>
  </si>
  <si>
    <t>5.</t>
  </si>
  <si>
    <t>Кияйский</t>
  </si>
  <si>
    <t>6.</t>
  </si>
  <si>
    <t>Унгутский</t>
  </si>
  <si>
    <t>7.</t>
  </si>
  <si>
    <t>Нарвинский</t>
  </si>
  <si>
    <t>8.</t>
  </si>
  <si>
    <t>Орешенский</t>
  </si>
  <si>
    <t>9.</t>
  </si>
  <si>
    <t>Колбинский</t>
  </si>
  <si>
    <t>10.</t>
  </si>
  <si>
    <t>Степнобаджейский</t>
  </si>
  <si>
    <t>11.</t>
  </si>
  <si>
    <t>Выезжелогский</t>
  </si>
  <si>
    <t xml:space="preserve">Итого: </t>
  </si>
  <si>
    <r>
      <t xml:space="preserve">МЕТОДИКА
РАСПРЕДЕЛЕНИЯ СУБВЕНЦИИ НА ОСУЩЕСТВЛЕНИЕ ГОСУДАРСТВЕННЫХ ПОЛНОМОЧИЙ ПО ОСУЩЕСТВЛЕНИЮ ПЕРВИЧНОГО ВОИНСКОГО УЧЕТА НА ТЕРРИТОРИЯХ, ГДЕ ОТСУТСТВУЮТ ВОЕННЫЕ КОМИССАРИАТЫ ПО СЕЛЬСОВЕТАМ РАЙОНА
Средства субвенции на осуществление органами местного самоуправления муниципальных районов края государственных полномочий по расчету и предоставлению субвенций бюджетам сельсоветов по осуществлению первичного воинского учета на территориях, где отсутствуют военные комиссариаты, предоставленные из краевого бюджета, подлежат распределению между бюджетами сельсоветов, входящих в состав района, по следующей формуле:
Si = S x (ki / k), где:
Si - объем субвенции бюджету i-го сельсовета района;
S – общий объем средств районному бюджету из краевого бюджета в планируемом периоде на финансирование расходов по осуществлению первичного воинского учета на территориях, где отсутствуют военные комиссариаты.
ki – коэффициент рабочего времени военно-учетного работника i-го сельсовета района.
k – суммарный коэффициент рабочего времени военно-учетных работников района.
</t>
    </r>
    <r>
      <rPr>
        <sz val="10"/>
        <rFont val="Arial Cyr"/>
        <charset val="204"/>
      </rPr>
      <t xml:space="preserve">
</t>
    </r>
  </si>
  <si>
    <t>Распределение субвенции на осуществление государственных полномочий по созданию и обеспечению деятельности административных комиссий по сельсоветам Манского района</t>
  </si>
  <si>
    <t>Сумма расходов, руб.  (S/N*Ni)</t>
  </si>
  <si>
    <t>ПРОГРАММА ВНУТРЕННИХ ЗАИМСТВОВАНИЙ МАНСКОГО РАЙОНА</t>
  </si>
  <si>
    <t>Кредиты кредитных организаций</t>
  </si>
  <si>
    <t>1.1</t>
  </si>
  <si>
    <t>получение</t>
  </si>
  <si>
    <t>2.2</t>
  </si>
  <si>
    <t>погашение</t>
  </si>
  <si>
    <t>2.1</t>
  </si>
  <si>
    <t>Общий объем заимствований, направляемых на покрытие дефицита районного бюджета и погашение муниципальных долговых обязательств района</t>
  </si>
  <si>
    <t>3.1</t>
  </si>
  <si>
    <t>3.2</t>
  </si>
  <si>
    <t>Приложение №3</t>
  </si>
  <si>
    <t>Территории, эндемичные по инфекциям, передаваемыми клещами (КВЭ, ИКБ, эрли-хиозы, анаплазмозы)</t>
  </si>
  <si>
    <t>Количество участков</t>
  </si>
  <si>
    <t>Показатель численности клещей (на 1 км учета)</t>
  </si>
  <si>
    <t>Приложение №16</t>
  </si>
  <si>
    <t>Приложение №17</t>
  </si>
  <si>
    <t>Приложение № 15</t>
  </si>
  <si>
    <t>Приложение №13</t>
  </si>
  <si>
    <t>Приложение № 12</t>
  </si>
  <si>
    <t>Дотации на выравнивание бюджетной обеспеченности субъектов Российской Федерации и муниципальных образований</t>
  </si>
  <si>
    <t>Подпрогдамма "Создание условий для эффективного и ответственного управления муниципальными финансами, повышения устойчивости бюджетов сельсоветов Манского района"</t>
  </si>
  <si>
    <t>Выравнивание бюджетной обеспеченности бюджетов поселений за счет средств районного бюджета в рамках подпрограммы "Создание условий для эффективного и ответственного управления муниципальными финансами, повышения устойчивости бюджетов сельсоветов Манского района" муниципальной программы "Управление муниципальными финансами"</t>
  </si>
  <si>
    <t>Дотации</t>
  </si>
  <si>
    <t>510</t>
  </si>
  <si>
    <t>Выравнивание бюджетной обеспеченности бюджетов поселений за счет краевого бюджета в рамках подпрограммы "Создание условий для эффективного и ответственного управления муниципальными финансами, повышения устойчивости бюджетов сельсоветов Манского района" муниципальной программы "Управление муниципальными финансами"</t>
  </si>
  <si>
    <t>Комитет по управлению муниципальным имуществом Манского района</t>
  </si>
  <si>
    <t>Муниципальная программа "Управление муниципальным имуществом муниципального образования Манского района"</t>
  </si>
  <si>
    <t>Подпрограмма "Развитие земельных и имущественных отношений"</t>
  </si>
  <si>
    <t>Оценка земель муниципальной собственности в рамках подпрограммы "Развитие земельных и имущественных отношений" муниципальной программы "Управление муниципальным имуществом муниципального образования Манского района"</t>
  </si>
  <si>
    <t>Подпрограмма "Управление муниципальным имуществом"</t>
  </si>
  <si>
    <t>28</t>
  </si>
  <si>
    <t>35</t>
  </si>
  <si>
    <t>Межбюджетные трансферты</t>
  </si>
  <si>
    <t>500</t>
  </si>
  <si>
    <t>Субвенции</t>
  </si>
  <si>
    <t>530</t>
  </si>
  <si>
    <t>НАЦИОНАЛЬНАЯ ОБОРОНА</t>
  </si>
  <si>
    <t>Мобилизационная и вневойсковая подготовка</t>
  </si>
  <si>
    <t>Субвенции на осуществление первичного воинского учета на территориях, где отсутствуют военные комиссариаты в рамках непрограммных мероприятий</t>
  </si>
  <si>
    <t>ЗДРАВООХРАНЕНИЕ</t>
  </si>
  <si>
    <t>540</t>
  </si>
  <si>
    <t>ОБСЛУЖИВАНИЕ ГОСУДАРСТВЕННОГО И МУНИЦИПАЛЬНОГО ДОЛГА</t>
  </si>
  <si>
    <t>Подпрограмма "Управление муниципальным долгом Манского района"</t>
  </si>
  <si>
    <t>Процентные платежи по муниципальному долгу в рамках подпрограммы "Управление муниципальным долгом Манского района" муниципальной прграммы "Управление муниципальными финансами"</t>
  </si>
  <si>
    <t>Обслуживание государственного (муниципального) долга</t>
  </si>
  <si>
    <t>700</t>
  </si>
  <si>
    <t>Обслуживание муниципального долга</t>
  </si>
  <si>
    <t>730</t>
  </si>
  <si>
    <t>Уплата налогов, сборов и иных платежей</t>
  </si>
  <si>
    <t>850</t>
  </si>
  <si>
    <t>Подпрограмма "Развитие дополнительного образования физкультурно-спортивной направленности"</t>
  </si>
  <si>
    <t>Выполнение функций муниципальными казенными учреждениями в рамках подпрограммы "Обеспечение реализации муниципальной программы и прочие мероприятия" муниципальной программы "Развитие образования в Манском районе"</t>
  </si>
  <si>
    <t>Субвенции бюджетам муниципальных образований на обеспечение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 детей» муниципальной программы "Развитие образования в Манском районе"</t>
  </si>
  <si>
    <t>Субвенции бюджетам муниципальных образований на обеспечение выделения денежных средств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детей" муниципальной программы "Развитие образования в Манском районе"</t>
  </si>
  <si>
    <t>Субвенции бюджетам муниципальных образований на выплату и доставку компенсации части родительской платы за присмотр и уход за детьми в образовательных организациях края, реализующих образовательную программу дошкольного образования, в рамках подпрограммы "Обеспечение реализации муниципальной программы и прочие мероприятия" муниципальной программы "Развитие образования в Манском районе"</t>
  </si>
  <si>
    <t>Администрация Манского района</t>
  </si>
  <si>
    <t>Глава муниципального образования в рамках непрограммных мероприятий</t>
  </si>
  <si>
    <t>Выполнение функций органами местного самоуправления в рамках непрограммных мероприятий</t>
  </si>
  <si>
    <t>Подпрограмма "Обеспечение условий реализации программы и прочие мероприятия"</t>
  </si>
  <si>
    <t>Подпрограмма "Обеспечение реализации программы и прочие мероприятия"</t>
  </si>
  <si>
    <t>к решению районного Совета депутатов</t>
  </si>
  <si>
    <t>321</t>
  </si>
  <si>
    <t>25</t>
  </si>
  <si>
    <t>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в Манском районе"</t>
  </si>
  <si>
    <t>Подпрограмма "Организация отдыха, оздоровления и занятости в летнее время детей и подростков Манского района"</t>
  </si>
  <si>
    <t>Подпрограмма "Развитие кадрового потенциала отрасли образования Манского района"</t>
  </si>
  <si>
    <t>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(в соответствии с Законом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социальноого обеспечения населения") в рамках подпрограммы "Обеспечение реализации государственной программы и прочие мероприятия" муниципальной программы "Система социальной защиты населения Манского района"</t>
  </si>
  <si>
    <t>Муниципальное казенное учреждение Манского района "Служба Заказчика"</t>
  </si>
  <si>
    <t>Муниципальная программа "Развитие транспортной системы"</t>
  </si>
  <si>
    <t>Подпрограмма "Содержание и ремонт межпоселенческих дорог"</t>
  </si>
  <si>
    <t>Код ведомства</t>
  </si>
  <si>
    <t>Вид расходов</t>
  </si>
  <si>
    <t>Приложение № 9</t>
  </si>
  <si>
    <t>Подпрограмма "Реализация переданных государственных полномочий по опеке и попечительству в отношении несовершеннолетних"</t>
  </si>
  <si>
    <t>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"Реализация переданных государственных полномочий по опеке и попечительству в отношении несовершеннолетних" муниципальной программы "Развитие образования в Манском районе"</t>
  </si>
  <si>
    <t>Выполнение функций органами местного самоуправления в рамках подпрограммы "Обеспечение реализации муниципальной программы и прочие мероприятия" муниципальной программы "Развитие образования в Манском районе"</t>
  </si>
  <si>
    <t>43</t>
  </si>
  <si>
    <t>Ремонт и капитальный ремонт автомобильных дорог общего пользования местного значения и искусственных сооружений на них, включая работы по ликвидации последствий возникновения чрезвычайных ситуаций природного и техногенного характера, а также наступления обстоятельств неприодолимой силы за счет средств районного бюджета в рамках подпрограммы "Содержание и ремонт межпоселенческих дорог" муниципальной программы "Развитие транспортной системы"</t>
  </si>
  <si>
    <t>Содержание автомобильных дорог общего пользования местного значения за счет средств местного бюджета в рамках подпрограммы "Содержание и ремонт межпоселенческих дорог" муниципальной программы "Развитие транспортной системы"</t>
  </si>
  <si>
    <t>ЖИЛИЩНО-КОММУНАЛЬНОЕ ХОЗЯЙСТВО</t>
  </si>
  <si>
    <t>Муниципальная программа Манского района "Реформирование и модернизация жилищно-коммунального хозяйства и повышение энергетической эффективности"</t>
  </si>
  <si>
    <t>Подпрограмма "Развитие и модернизация объектов коммунальной инфраструктуры"</t>
  </si>
  <si>
    <t>Субвенции бюджетам муниципальных образований на реализацию мер дополнительной поддержки населения, направленных на соблюдение размера вносимой гражданами платы за коммунальные услуги, в рамках отдельных мероприятий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 муниципальной программы Манского района "Реформирование и модернизация жилищно-коммунального хозяйства и повышение энергетической эффективности"</t>
  </si>
  <si>
    <t>Подпрограмма "Обеспечение реализации муниципальной программы"</t>
  </si>
  <si>
    <t>Выполнение функций по переданным полномочиям поселений в рамках подпрограммы "Обеспечение реализации муниципальной программы "муниципальной программы Манского района "Реформирование и модернизация жилищно-коммунального хозяйства и повышение энергетической эффективности"</t>
  </si>
  <si>
    <t>Расходы на выплаты персоналу казенных учреждений</t>
  </si>
  <si>
    <t>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в Манском районе"</t>
  </si>
  <si>
    <t>Ведомственная структура расходов районного бюджета</t>
  </si>
  <si>
    <t>Приложение №7</t>
  </si>
  <si>
    <t>Приложение №8</t>
  </si>
  <si>
    <t>Выполнение функций муниципальными казенными учреждениями в рамках подпрограммы "Обеспечение реализации муниципальной программы "муниципальной программы Манского района "Реформирование и модернизация жилищно-коммунального хозяйства и повышение энергетической эффективности"</t>
  </si>
  <si>
    <t>Управление образования администрации Манского района</t>
  </si>
  <si>
    <t>021</t>
  </si>
  <si>
    <t>ОБРАЗОВАНИЕ</t>
  </si>
  <si>
    <t>Подпрограмма "Развитие дошкольного, общего и дополнительного образования"</t>
  </si>
  <si>
    <t>Выполнение функций муниципальными бюджетными учреждениями за счет средств местного бюджета в рамках подпрограммы "Развитие дошкольного, общего и дополнительного образования" муниципальной программы "Развитие образования в Манском районе"</t>
  </si>
  <si>
    <t>Получение кредитов от кредитных организаций  в валюте Российской Федерации</t>
  </si>
  <si>
    <t>012 01 02 00 00 00 0000 700</t>
  </si>
  <si>
    <t xml:space="preserve">Получение кредитов от кредитных организаций бюджетами муниципальных районов в валюте Российской Федерации </t>
  </si>
  <si>
    <t>012 01 02 00 00 05 0000 710</t>
  </si>
  <si>
    <t>Погашение кредитов от кредитных организаций  в валюте Российской Федерации</t>
  </si>
  <si>
    <t>012 01 02 00 00 05 0000 800</t>
  </si>
  <si>
    <t xml:space="preserve">Погашение кредитов от кредитных организаций бюджетами муниципальных районов в валюте Российской Федерации </t>
  </si>
  <si>
    <t>012 01 02 00 00 05 0000 810</t>
  </si>
  <si>
    <t>Бюджетные кредиты от других бюджетов бюджетной системы Российской Федерации</t>
  </si>
  <si>
    <t>012 01 03 00 00 00 0000 000</t>
  </si>
  <si>
    <t>Получение бюджетных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</si>
  <si>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муниципальных районов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</si>
  <si>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</si>
  <si>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Погашение бюджетами муниципальных районов кредитов от  других бюджетов бюджетной системы Российской Федерации в валюте Российской Федерации</t>
  </si>
  <si>
    <t>Изменение остатков средств на счетах по учету средств бюджета</t>
  </si>
  <si>
    <t>012 01 05 00 00 00 0000 000</t>
  </si>
  <si>
    <t>Увеличение остатков средств бюджета</t>
  </si>
  <si>
    <t>012 01 05 00 00 00 0000 500</t>
  </si>
  <si>
    <t xml:space="preserve">Увеличение прочих остатков средств бюджетов </t>
  </si>
  <si>
    <t>012 01 05 02 00 00 0000 500</t>
  </si>
  <si>
    <t xml:space="preserve">Увеличение прочих остатков денежных средств бюджетов </t>
  </si>
  <si>
    <t>012 01 05 02 01 00 0000 510</t>
  </si>
  <si>
    <t>Увеличение прочих остатков денежных средств бюджетов муниципальных районов</t>
  </si>
  <si>
    <t>012 01 05 02 01 05 0000 510</t>
  </si>
  <si>
    <t>Уменьшение остатков средств бюджетов</t>
  </si>
  <si>
    <t>012 01 05 00 00 00 0000 600</t>
  </si>
  <si>
    <t xml:space="preserve">Уменьшение прочих остатков средств бюджетов </t>
  </si>
  <si>
    <t>012 01 05 02 00 00 0000 600</t>
  </si>
  <si>
    <t xml:space="preserve">Уменьшение прочих остатков денежных средств бюджетов </t>
  </si>
  <si>
    <t>012 01 05 02 01 00 0000 610</t>
  </si>
  <si>
    <t>Уменьшение прочих остатков денежных средств бюджетов муниципальных районов</t>
  </si>
  <si>
    <t>012 01 05 02 01 05 0000 610</t>
  </si>
  <si>
    <t>Иные источники внутреннего финансирования дефицитов бюджета</t>
  </si>
  <si>
    <t>012 01 06 00 00 00 0000 000</t>
  </si>
  <si>
    <t>Бюджетные кредиты, предоставленные внутри страны в валюте Российской федерации</t>
  </si>
  <si>
    <t>012 01 06 05 00 00 0000 000</t>
  </si>
  <si>
    <t xml:space="preserve">Возврат бюджетных кредитов, предоставленных внутри страны в валюте Российской федерации </t>
  </si>
  <si>
    <t>012 01 06 05 00 00 0000 600</t>
  </si>
  <si>
    <t xml:space="preserve">Возврат бюджетных кредитов, предоставленных юридическим лицам из бюджетов муниципальных образований в валюте Российской федерации </t>
  </si>
  <si>
    <t>012 01 06 05 01 05 0000 640</t>
  </si>
  <si>
    <t>Возврат бюджетных кредитов организациями АПК на приобретение ГСМ</t>
  </si>
  <si>
    <t>012 01 06 05 01 05 0100 640</t>
  </si>
  <si>
    <t>3</t>
  </si>
  <si>
    <t>2</t>
  </si>
  <si>
    <t>№ строки</t>
  </si>
  <si>
    <t>(рублей)</t>
  </si>
  <si>
    <t>Источники внутреннего финансирования дефицита районного</t>
  </si>
  <si>
    <t>( рублей)</t>
  </si>
  <si>
    <t xml:space="preserve">                                                                                                                                                                                                                                                               </t>
  </si>
  <si>
    <t>1</t>
  </si>
  <si>
    <t>4</t>
  </si>
  <si>
    <t>5</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</si>
  <si>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</si>
  <si>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</si>
  <si>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Резервные фонды местных администраций в рамках непрограммных мероприятий</t>
  </si>
  <si>
    <t>Резервные средства</t>
  </si>
  <si>
    <t>870</t>
  </si>
  <si>
    <t>Выполнение функций казенными учреждениями в рамках непрограммных мероприятий</t>
  </si>
  <si>
    <t>Субвенции на осущуствление государственных полномочий по осуществлению увидомительной регистрации коллективных договорови территориальных соглашений и контроля за их выполнением в рамках непрограммных мероприятий</t>
  </si>
  <si>
    <t>90</t>
  </si>
  <si>
    <t>151</t>
  </si>
  <si>
    <t>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t>
  </si>
  <si>
    <t>Иные межбюджетные трансферты</t>
  </si>
  <si>
    <t>014</t>
  </si>
  <si>
    <t>Подпрограмма "Поддержка искусства и народного творчества"</t>
  </si>
  <si>
    <t>Доплаты к пенсиям муниципальных служащих за счет средств местного бюджета в рамках непрограммных мероприятий</t>
  </si>
  <si>
    <t>Социальное обеспечение и иные выплаты населению</t>
  </si>
  <si>
    <t>300</t>
  </si>
  <si>
    <t>Публичные нормативные социальные выплаты гражданам</t>
  </si>
  <si>
    <t>310</t>
  </si>
  <si>
    <t>Подпрограмма "Обеспечение жильем молодых семей в Манском районе"</t>
  </si>
  <si>
    <t>Социальные выплаты гражданам, кроме публичных нормативных социальных выплат</t>
  </si>
  <si>
    <t>320</t>
  </si>
  <si>
    <t>ФИЗИЧЕСКАЯ КУЛЬТУРА И СПОРТ</t>
  </si>
  <si>
    <t>Подпрограмма "Развитие массовой физической культуры и спорта"</t>
  </si>
  <si>
    <t>0106</t>
  </si>
  <si>
    <t>0113</t>
  </si>
  <si>
    <t>0203</t>
  </si>
  <si>
    <t>0909</t>
  </si>
  <si>
    <t>1301</t>
  </si>
  <si>
    <t>1401</t>
  </si>
  <si>
    <t>0104</t>
  </si>
  <si>
    <t>0412</t>
  </si>
  <si>
    <t>0405</t>
  </si>
  <si>
    <t>1003</t>
  </si>
  <si>
    <t>0701</t>
  </si>
  <si>
    <t>012 01 00 00 00 00 0000 000</t>
  </si>
  <si>
    <t>Условно утвержденные расходы</t>
  </si>
  <si>
    <t>012 01 03 01 00 00 0000 700</t>
  </si>
  <si>
    <t>012 01 03 01 00 05 0000 710</t>
  </si>
  <si>
    <t>012 01 03 01 00 05 0000 810</t>
  </si>
  <si>
    <t>012 01 03 01 00 00 0000 800</t>
  </si>
  <si>
    <t>012 01 02 01 00 05 0000 810</t>
  </si>
  <si>
    <t>1002</t>
  </si>
  <si>
    <t>Кредиты кредитных организаций в валюте Российской Федерации</t>
  </si>
  <si>
    <t>012 01 02 00 00 00 0000 000</t>
  </si>
  <si>
    <t>Обеспечение деятельности финансовых, налоговых и таможенных органов и органов финансового (финансово-бюджетного) надзора</t>
  </si>
  <si>
    <t>Резервные фонды</t>
  </si>
  <si>
    <t>Другие общегосударственные вопросы</t>
  </si>
  <si>
    <t>Защита населения и территории от чрезвычайных ситуаций природного и техногенного характера, гражданская оборона</t>
  </si>
  <si>
    <t>Наименование показателя бюджетной классификации</t>
  </si>
  <si>
    <t>Раздел-подраздел</t>
  </si>
  <si>
    <t>0100</t>
  </si>
  <si>
    <t>0200</t>
  </si>
  <si>
    <t>0300</t>
  </si>
  <si>
    <t>0400</t>
  </si>
  <si>
    <t>0500</t>
  </si>
  <si>
    <t>0700</t>
  </si>
  <si>
    <t>0800</t>
  </si>
  <si>
    <t>0900</t>
  </si>
  <si>
    <t>1000</t>
  </si>
  <si>
    <t>1100</t>
  </si>
  <si>
    <t>1300</t>
  </si>
  <si>
    <t>1400</t>
  </si>
  <si>
    <t>0309</t>
  </si>
  <si>
    <t>0408</t>
  </si>
  <si>
    <t>0409</t>
  </si>
  <si>
    <t>"Развитие образования в Манском районе"</t>
  </si>
  <si>
    <t>"Управление муниципальными финансами"</t>
  </si>
  <si>
    <t>№ п/п</t>
  </si>
  <si>
    <t>"Реформирование и модерницация жилищно-коммунального хозяйства и повышение энергетической эффективности"</t>
  </si>
  <si>
    <t>"Развитие транспортной системы"</t>
  </si>
  <si>
    <t>Субвенция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рамках непрограммных мероприятий</t>
  </si>
  <si>
    <t>НАЦИОНАЛЬНАЯ БЕЗОПАСНОСТЬ И ПРАВООХРАНИТЕЛЬНАЯ ДЕЯТЕЛЬНОСТЬ</t>
  </si>
  <si>
    <t>Подпрограмма "Организация пассажирских перевозок на территории Манского района"</t>
  </si>
  <si>
    <t>Отдельные мероприятия в области автомобильного транспор в рамках подпрограммы "Организация пассажирских перевозок на территории Манского района" муниципальной прграммы "Развитие транспортной системы"</t>
  </si>
  <si>
    <t>10,0</t>
  </si>
  <si>
    <t>20,0</t>
  </si>
  <si>
    <t xml:space="preserve">Манский  </t>
  </si>
  <si>
    <t>Оценка имущества муниципальной собственности в рамках подпрограммы "Управление муниципальным имуществом" муниципальной прграммы "Управление муниципальным имуществом муниципального образования Манского района"</t>
  </si>
  <si>
    <t>Инвентаризация и паспортизация имущества муниципальной собственности в рамках подпрограммы "Управление муниципальным имуществом" муниципальной прграммы "Управление муниципальным имуществом муниципального образования Манского района"</t>
  </si>
  <si>
    <t>Выполнение функций органами местного самоуправления в рамках подпрограммы "Обеспечение реализации муниципальной программы и прочие мероприятия" муниципальной программы "Управление муниципальным имуществом муниципального образования Манского района"</t>
  </si>
  <si>
    <t>НАЦИОНАЛЬНАЯ ЭКОНОМИКА</t>
  </si>
  <si>
    <t>Мероприятия по землеустройству и землепользованию в рамках подпрограммы "Развитие земельных и имущественных отношений" муниципальной программы "Управление муниципальным имуществом муниципального образования Манского района"</t>
  </si>
  <si>
    <t>СОЦИАЛЬНАЯ ПОЛИТИКА</t>
  </si>
  <si>
    <t>Муниципальная программа "Развитие образования в Манском районе"</t>
  </si>
  <si>
    <t>400</t>
  </si>
  <si>
    <t>Бюджетные инвестиции</t>
  </si>
  <si>
    <t>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за счет средств краевого бюджета в рамках подпрограмма "Обеспечение жильем детей-сирот и детей оставщихся без попечения родителей" муниципальной программы "Развитие образования в Манском районе"</t>
  </si>
  <si>
    <t>Управление сельского хозяйства администрации Манского района</t>
  </si>
  <si>
    <t>Муниципальная программа "Развитие агропромышленного комплекса Манского района"</t>
  </si>
  <si>
    <t>Иные бюджетные ассигнования</t>
  </si>
  <si>
    <t>800</t>
  </si>
  <si>
    <t>6</t>
  </si>
  <si>
    <t>7</t>
  </si>
  <si>
    <t>8</t>
  </si>
  <si>
    <t>182</t>
  </si>
  <si>
    <t>110</t>
  </si>
  <si>
    <t>Дотации на выравнивание бюджетной обеспеченности поселений, всего,  руб.</t>
  </si>
  <si>
    <t>Дотации на выравнивание бюджетной обеспеченности поселений за счет средств районного бюджета,  руб.</t>
  </si>
  <si>
    <t>Дотации на выравнивание бюджетной обеспеченности поселений за счет субвенции из краевого бюджета,  руб.</t>
  </si>
  <si>
    <t>Сельское хозяйство и рыболовство</t>
  </si>
  <si>
    <t>Транспорт</t>
  </si>
  <si>
    <t>Дорожное хозяйство (дорожные фонды)</t>
  </si>
  <si>
    <t>Другие вопросы в области национальной экономики</t>
  </si>
  <si>
    <t>Коммунальное хозяйство</t>
  </si>
  <si>
    <t>Другие вопросы в области жилищно-коммунального хозяйства</t>
  </si>
  <si>
    <t>Дошкольное образование</t>
  </si>
  <si>
    <t>Общее образование</t>
  </si>
  <si>
    <t>260</t>
  </si>
  <si>
    <t>810</t>
  </si>
  <si>
    <t>Выполнение функций органами местного самоуправления в рамках подпрограммы "Обеспечение реализации муниципальной программы и прочие мероприятия" муниципальной программы "Развитие агропромышленного комплекса Манского района"</t>
  </si>
  <si>
    <t>Субвенции бюджетам муниципальных образований на 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муниципальной программы и прочие мероприятия" муниципальной программы "Развитие агропромышленного комплекса Манского райна"</t>
  </si>
  <si>
    <t>Подпрограмма "Организация проведения мероприятий по отлову, учету, содержанию и иному обращению с безнадзорными животными"</t>
  </si>
  <si>
    <t>Субвенции бюджетам муниципальных образований на выполнение отдельных государственных полномочий по организации проведения мероприятий по отлову, учету, содержанию и иному обращению с безнадзорными домашними животными в рамках подпрограммы "Организация проведения мероприятий по отлову, учету, содержанию и иному обращению с безнадзорными животными" муниципальной программы "Развитие агропромышленного комплекса на территории Манского района "</t>
  </si>
  <si>
    <t>Другие вопросы в области образования</t>
  </si>
  <si>
    <t>Культура</t>
  </si>
  <si>
    <t>Другие вопросы в области здравоохранения</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</si>
  <si>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</si>
  <si>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</si>
  <si>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</si>
  <si>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</si>
  <si>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</si>
  <si>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Массовый спорт</t>
  </si>
  <si>
    <t>012</t>
  </si>
  <si>
    <t>Финансовое управление администрации Манского района</t>
  </si>
  <si>
    <t>11</t>
  </si>
  <si>
    <t>13</t>
  </si>
  <si>
    <t>14</t>
  </si>
  <si>
    <t>12</t>
  </si>
  <si>
    <t>10</t>
  </si>
  <si>
    <t>7950610</t>
  </si>
  <si>
    <t>7950260</t>
  </si>
  <si>
    <t>7950250</t>
  </si>
  <si>
    <t>7950230</t>
  </si>
  <si>
    <t>7950280</t>
  </si>
  <si>
    <t>7950102</t>
  </si>
  <si>
    <t>7950290</t>
  </si>
  <si>
    <t>7950310</t>
  </si>
  <si>
    <t>7950560</t>
  </si>
  <si>
    <t>7950320</t>
  </si>
  <si>
    <t>(руб.)</t>
  </si>
  <si>
    <t>Целевая статья</t>
  </si>
  <si>
    <t>4320203, 4320204, 4320243, 5057810, 7950210</t>
  </si>
  <si>
    <t xml:space="preserve">7950410, 9220440, 9220442, 9220443, 9220448, 9220460 </t>
  </si>
  <si>
    <t>ВСЕГО:</t>
  </si>
  <si>
    <t>Наименование муниципальных программ</t>
  </si>
  <si>
    <t>Сумма, руб.</t>
  </si>
  <si>
    <t>1006</t>
  </si>
  <si>
    <t>019</t>
  </si>
  <si>
    <t>0502</t>
  </si>
  <si>
    <t>0505</t>
  </si>
  <si>
    <t>0702</t>
  </si>
  <si>
    <t>0707</t>
  </si>
  <si>
    <t>0709</t>
  </si>
  <si>
    <t>130</t>
  </si>
  <si>
    <t>031</t>
  </si>
  <si>
    <t>Управление социальной защиты населения администрации Манского района</t>
  </si>
  <si>
    <t>017</t>
  </si>
  <si>
    <t>Муниципальная программа "Система социальной защиты населения Манского района"</t>
  </si>
  <si>
    <t>Субвенции бюджетам муниципальных образований на реализацию полномочий по содержанию учреждений социального обслуживания населения (в соответствии с Законом края от 10 декабря 2004 года № 12-2705 "О социальном обслуживании населения") в рамках подпрограммы "Повышение качества и доступности социальных услуг населению" муниципальной программы "Система социальной защиты населения Манского района"</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</si>
  <si>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</si>
  <si>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</si>
  <si>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</si>
  <si>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</si>
  <si>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410</t>
  </si>
  <si>
    <t>430</t>
  </si>
  <si>
    <t>Приложение №6</t>
  </si>
  <si>
    <t>Единица измерения:</t>
  </si>
  <si>
    <t>руб.</t>
  </si>
  <si>
    <t>ОБЩЕГОСУДАРСТВЕННЫЕ ВОПРОСЫ</t>
  </si>
  <si>
    <t>Муниципальная программа "Управление муниципальными финансами"</t>
  </si>
  <si>
    <t>Подпрограмма "Обеспечение реализации муниципальной программы и прочие мероприятия"</t>
  </si>
  <si>
    <t>Выполнение функций органами местного самоуправления в рамках подпрограммы "Обеспечение реализации муниципальной программы и прочие мероприятия" муниципальной программы "Управление муниципальными финансами"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</si>
  <si>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</si>
  <si>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</si>
  <si>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200</t>
  </si>
  <si>
    <t>Иные закупки товаров, работ и услуг для обеспечения государственных (муниципальных) нужд</t>
  </si>
  <si>
    <t>Выполнение функций по переданным полномочиям поселений в рамках подпрограммы "Обеспечение реализации муниципальной программы и прочие мероприятия" муниципальной программы "Управление муниципальными финансами"</t>
  </si>
  <si>
    <t>Прочие непрограммные мероприятия</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</si>
  <si>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мероприятий</t>
  </si>
  <si>
    <t>16</t>
  </si>
  <si>
    <t>140</t>
  </si>
  <si>
    <t>188</t>
  </si>
  <si>
    <t>Сумма на 2018 год</t>
  </si>
  <si>
    <t>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"Организация отдыха, оздоровления и занятости в летнее время детей и подростков Манского района" муниципальной программы "Развитие образования в Манском районе"</t>
  </si>
  <si>
    <t>0150076490</t>
  </si>
  <si>
    <t>01500S6490</t>
  </si>
  <si>
    <t>Выполнение функций органами местного самоуправления в рамках подпрограммы "Обеспечение условий реализации программы и прочие мероприятия" муниципальной программы "Развитие культуры Манского района"</t>
  </si>
  <si>
    <t>Субвенций бюджетам муниципальных образований края на осуществление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 в соответствии с Федеральным законом от 20 августа 2004 года № 113-ФЗ «О присяжных заседателях федеральных судов общей юрисдикции в Российской Федерации» в рамках непрограммных мероприятий</t>
  </si>
  <si>
    <t>9980051200</t>
  </si>
  <si>
    <t>Подпрограмма "Создание на территории Манского района комплексной системы своевременного оповещения и информирования населения об угрозе возникновения или возникновении черезвычайных ситуаций, своевременное доведение до населения информации, касающейся безопасности жизнидеятельности"</t>
  </si>
  <si>
    <t>Выполнения функций муниципальными бюджетными учреждениями за счет средств местного бюджета в рамках подпрограммы "Обеспечение условий реализации программы и прочие мероприятия" муниципальной программы "Развитие культуры Манского района"</t>
  </si>
  <si>
    <t>Выполнения функций муниципальными бюджетными учреждениями в рамках подпрограммы "Сохранение культурного наследия" муниципальной программы "Развитие культуры Манского района"</t>
  </si>
  <si>
    <t>Софинансирование расходов на комплектование библиотечного фонда муниципальных библиотек за счет средств местного бюджета в рамках подпрограммы "Сохранение культурного наследия" муниципальной программы "Развитие культуры Манского района"</t>
  </si>
  <si>
    <t>03100S5190</t>
  </si>
  <si>
    <t>Выполнение функций по переданным полномочиям поселений в рамках подпрограммы "Поддержка искусства и народного творчеств" муниципальной программы "Развитие культуры Манского района"</t>
  </si>
  <si>
    <t>0320000650</t>
  </si>
  <si>
    <t>Выполнение функций муниципальными бюджетными учреждениями в рамках подпрограммы "Поддержка искусства и народного творчеств" муниципальной программы "Развитие культуры Манского района"</t>
  </si>
  <si>
    <t>Организация и проведение культурно-массовых мероприятий за счет средств местного бюджета в рамках подпрограммы "Поддержка искусства и народного творчества" муниципальной программы "Развитие культуры Манского района"</t>
  </si>
  <si>
    <t>Муниципальная программа "Создание условий для развития услуг связи в малочисленных и труднодоступных населенных пунктах Манского района"</t>
  </si>
  <si>
    <t>1500000000</t>
  </si>
  <si>
    <t>Подпрограмма "Предоставление услуг связи беспроводного доступа в сеть Интернет для неопределенного круга лиц посредством сети Wi-Fi"</t>
  </si>
  <si>
    <t>1510000000</t>
  </si>
  <si>
    <t>Софинансирование на обеспечение малочисленных и труднодоступных населенных пунктов Манского района услугами связи за счет средств местного бюджета в рамках подпрограммы "Предоставление услуг связи беспроводного доступа в сеть Интернет для неопределенного круга лиц посредством сети Wi-Fi" муниципальной программы "Создание условий для развития услуг связи в малочисленных и труднодоступных населенных пунктах Манского района"</t>
  </si>
  <si>
    <t>15100S6450</t>
  </si>
  <si>
    <t>Подпрограмма "Предоставление услуг подвижной радиотелефонной (сотовой) связи на базе цифровых технологий стандарта GSM 900/1800"</t>
  </si>
  <si>
    <t>1520000000</t>
  </si>
  <si>
    <t>Софинансирование на обеспечение малочисленных и труднодоступных населенных пунктов Манского района услугами связи за счет средств местного бюджета в рамках подпрограммы "Предоставление услуг подвижной радиотелефонной (сотовой) связи на базе цифровых технологий стандарта GSM 900/1800" муниципальной программы "Создание условий для развития услуг связи в малочисленных и труднодоступных населенных пунктах Манского района"</t>
  </si>
  <si>
    <t>15200S6450</t>
  </si>
  <si>
    <t>на 2019 -2020 годы</t>
  </si>
  <si>
    <t>Распределение бюджетных ассигнований по целевым статьям (муниципальным программам Манского района и непрограммным направлениям деятельности), группам и подгруппам видов расходов, разделам, подразделам классификации расходов районного бюджета на 2018 год</t>
  </si>
  <si>
    <t>Распределение бюджетных ассигнований по целевым статьям (муниципальным программам Манского района и непрограммным направлениям деятельности), группам и подгруппам видов расходов, разделам, подразделам классификации расходов районного бюджета на 2019-2020 годы</t>
  </si>
  <si>
    <t>Сумма 2020 год</t>
  </si>
  <si>
    <t>18</t>
  </si>
  <si>
    <t>19</t>
  </si>
  <si>
    <t>21</t>
  </si>
  <si>
    <t>22</t>
  </si>
  <si>
    <t>23</t>
  </si>
  <si>
    <t>24</t>
  </si>
  <si>
    <t>26</t>
  </si>
  <si>
    <t>27</t>
  </si>
  <si>
    <t>31</t>
  </si>
  <si>
    <t>32</t>
  </si>
  <si>
    <t>33</t>
  </si>
  <si>
    <t>34</t>
  </si>
  <si>
    <t>36</t>
  </si>
  <si>
    <t>37</t>
  </si>
  <si>
    <t>38</t>
  </si>
  <si>
    <t>39</t>
  </si>
  <si>
    <t>41</t>
  </si>
  <si>
    <t>42</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</si>
  <si>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</si>
  <si>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</si>
  <si>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</si>
  <si>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</si>
  <si>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</si>
  <si>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</si>
  <si>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</si>
  <si>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</si>
  <si>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</si>
  <si>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</si>
  <si>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</si>
  <si>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</si>
  <si>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</si>
  <si>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</si>
  <si>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</si>
  <si>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</si>
  <si>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</si>
  <si>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</si>
  <si>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</si>
  <si>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</si>
  <si>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</si>
  <si>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</si>
  <si>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</si>
  <si>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</si>
  <si>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</si>
  <si>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</si>
  <si>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</si>
  <si>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</si>
  <si>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</si>
  <si>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</si>
  <si>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</si>
  <si>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</si>
  <si>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</si>
  <si>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</si>
  <si>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</si>
  <si>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</si>
  <si>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</si>
  <si>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</si>
  <si>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</si>
  <si>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</si>
  <si>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</si>
  <si>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</si>
  <si>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</si>
  <si>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</si>
  <si>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</si>
  <si>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</si>
  <si>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91</t>
  </si>
  <si>
    <t>92</t>
  </si>
  <si>
    <t>93</t>
  </si>
  <si>
    <t>94</t>
  </si>
  <si>
    <t>95</t>
  </si>
  <si>
    <t>96</t>
  </si>
  <si>
    <t>97</t>
  </si>
  <si>
    <t>98</t>
  </si>
  <si>
    <t>99</t>
  </si>
  <si>
    <t>101</t>
  </si>
  <si>
    <t>102</t>
  </si>
  <si>
    <t>103</t>
  </si>
  <si>
    <t>104</t>
  </si>
  <si>
    <t>105</t>
  </si>
  <si>
    <t>106</t>
  </si>
  <si>
    <t>107</t>
  </si>
  <si>
    <t>108</t>
  </si>
  <si>
    <t>109</t>
  </si>
  <si>
    <t>111</t>
  </si>
  <si>
    <t>112</t>
  </si>
  <si>
    <t>113</t>
  </si>
  <si>
    <t>114</t>
  </si>
  <si>
    <t>115</t>
  </si>
  <si>
    <t>116</t>
  </si>
  <si>
    <t>117</t>
  </si>
  <si>
    <t>121</t>
  </si>
  <si>
    <t>122</t>
  </si>
  <si>
    <t>123</t>
  </si>
  <si>
    <t>124</t>
  </si>
  <si>
    <t>125</t>
  </si>
  <si>
    <t>126</t>
  </si>
  <si>
    <t>127</t>
  </si>
  <si>
    <t>128</t>
  </si>
  <si>
    <t>129</t>
  </si>
  <si>
    <t>131</t>
  </si>
  <si>
    <t>132</t>
  </si>
  <si>
    <t>133</t>
  </si>
  <si>
    <t>134</t>
  </si>
  <si>
    <t>135</t>
  </si>
  <si>
    <t>136</t>
  </si>
  <si>
    <t>137</t>
  </si>
  <si>
    <t>138</t>
  </si>
  <si>
    <t>139</t>
  </si>
  <si>
    <t>141</t>
  </si>
  <si>
    <t>142</t>
  </si>
  <si>
    <t>143</t>
  </si>
  <si>
    <t>144</t>
  </si>
  <si>
    <t>145</t>
  </si>
  <si>
    <t>146</t>
  </si>
  <si>
    <t>147</t>
  </si>
  <si>
    <t>148</t>
  </si>
  <si>
    <t>149</t>
  </si>
  <si>
    <t>150</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</si>
  <si>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</si>
  <si>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</si>
  <si>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</si>
  <si>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</si>
  <si>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</si>
  <si>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</si>
  <si>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</si>
  <si>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</si>
  <si>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</si>
  <si>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</si>
  <si>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</si>
  <si>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</si>
  <si>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</si>
  <si>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</si>
  <si>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</si>
  <si>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</si>
  <si>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</si>
  <si>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</si>
  <si>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</si>
  <si>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</si>
  <si>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</si>
  <si>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</si>
  <si>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</si>
  <si>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</si>
  <si>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</si>
  <si>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</si>
  <si>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</si>
  <si>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</si>
  <si>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181</t>
  </si>
  <si>
    <t>183</t>
  </si>
  <si>
    <t>184</t>
  </si>
  <si>
    <t>185</t>
  </si>
  <si>
    <t>186</t>
  </si>
  <si>
    <t>187</t>
  </si>
  <si>
    <t>189</t>
  </si>
  <si>
    <t>190</t>
  </si>
  <si>
    <t>191</t>
  </si>
  <si>
    <t>192</t>
  </si>
  <si>
    <t>193</t>
  </si>
  <si>
    <t>194</t>
  </si>
  <si>
    <t>195</t>
  </si>
  <si>
    <t>196</t>
  </si>
  <si>
    <t>197</t>
  </si>
  <si>
    <t>198</t>
  </si>
  <si>
    <t>199</t>
  </si>
  <si>
    <t>201</t>
  </si>
  <si>
    <t>202</t>
  </si>
  <si>
    <t>203</t>
  </si>
  <si>
    <t>204</t>
  </si>
  <si>
    <t>205</t>
  </si>
  <si>
    <t>206</t>
  </si>
  <si>
    <t>207</t>
  </si>
  <si>
    <t>208</t>
  </si>
  <si>
    <t>209</t>
  </si>
  <si>
    <t>210</t>
  </si>
  <si>
    <t>211</t>
  </si>
  <si>
    <t>212</t>
  </si>
  <si>
    <t>213</t>
  </si>
  <si>
    <t>214</t>
  </si>
  <si>
    <t>215</t>
  </si>
  <si>
    <t>216</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</si>
  <si>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
</t>
  </si>
  <si>
    <t>070</t>
  </si>
  <si>
    <t>075</t>
  </si>
  <si>
    <t xml:space="preserve">Доходы от сдачи в аренду имущества, составляющего казну муниципальных районов (за исключением земельных участков)
</t>
  </si>
  <si>
    <t>09</t>
  </si>
  <si>
    <t>045</t>
  </si>
  <si>
    <t>ПЛАТЕЖИ ПРИ ПОЛЬЗОВАНИИ ПРИРОДНЫМИ РЕСУРСАМИ</t>
  </si>
  <si>
    <t>048</t>
  </si>
  <si>
    <t>Плата за размещение отходов производства и потребления</t>
  </si>
  <si>
    <t>ДОХОДЫ ОТ ОКАЗАНИЯ ПЛАТНЫХ УСЛУГ (РАБОТ) И КОМПЕНСАЦИИ ЗАТРАТ ГОСУДАРСТВА</t>
  </si>
  <si>
    <t>Доходы от компенсации затрат государства</t>
  </si>
  <si>
    <t>060</t>
  </si>
  <si>
    <t>065</t>
  </si>
  <si>
    <t>ДОХОДЫ ОТ ПРОДАЖИ МАТЕРИАЛЬНЫХ И НЕМАТЕРИАЛЬНЫХ АКТИВОВ</t>
  </si>
  <si>
    <t>050</t>
  </si>
  <si>
    <t>053</t>
  </si>
  <si>
    <t>06</t>
  </si>
  <si>
    <t>025</t>
  </si>
  <si>
    <t>ШТРАФЫ, САНКЦИИ, ВОЗМЕЩЕНИЕ УЩЕРБА</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</si>
  <si>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</si>
  <si>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</si>
  <si>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муниципальных районов</t>
  </si>
  <si>
    <t>Прочие неналоговые доходы бюджетов муниципальных районов</t>
  </si>
  <si>
    <t>БЕЗВОЗМЕЗДНЫЕ ПОСТУПЛЕНИЯ</t>
  </si>
  <si>
    <t>БЕЗВОЗМЕЗДНЫЕ ПОСТУПЛЕНИЯ ОТ ДРУГИХ БЮДЖЕТОВ БЮДЖЕТНОЙ СИСТЕМЫ РОССИЙСКОЙ ФЕДЕРАЦИИ</t>
  </si>
  <si>
    <t>001</t>
  </si>
  <si>
    <t>2711</t>
  </si>
  <si>
    <t>Дотации на выравнивание бюджетной обеспеченности муниципальных районов (городских округов) из регионального фонда финансовой поддержки</t>
  </si>
  <si>
    <t>999</t>
  </si>
  <si>
    <t>Прочие субсидии</t>
  </si>
  <si>
    <t>Прочие субсидии бюджетам муниципальных районов</t>
  </si>
  <si>
    <t>7456</t>
  </si>
  <si>
    <t>Субсидии бюджетам муниципальных образований на поддержку деятельности муниципальных молодежных центров</t>
  </si>
  <si>
    <t>7555</t>
  </si>
  <si>
    <t>Субсидии бюджетам муниципальных образований на организацию и проведение акарицидных обработок мест массового отдыха населения</t>
  </si>
  <si>
    <t>024</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</si>
  <si>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</si>
  <si>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t>
  </si>
  <si>
    <t>0151</t>
  </si>
  <si>
    <t>Субвенции бюджетам муниципальных образований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 (в соответствии с Законом края от 16 декабря 2014 года № 7-3023 «Об организации социального обслуживания граждан в Красноярском крае»)</t>
  </si>
  <si>
    <t>7429</t>
  </si>
  <si>
    <t>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t>
  </si>
  <si>
    <t>7513</t>
  </si>
  <si>
    <t>7514</t>
  </si>
  <si>
    <t>7517</t>
  </si>
  <si>
    <t>7518</t>
  </si>
  <si>
    <t>7519</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</si>
  <si>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t>
  </si>
  <si>
    <t>7552</t>
  </si>
  <si>
    <t>7554</t>
  </si>
  <si>
    <t>7564</t>
  </si>
  <si>
    <t>7566</t>
  </si>
  <si>
    <t>Субвенции бюджетам муниципальных образований на обеспечение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t>
  </si>
  <si>
    <t>7570</t>
  </si>
  <si>
    <t>Субвенции бюджетам муниципальных образований на реализацию отдельных мер по обеспечению ограничения платы граждан за коммунальные услуги</t>
  </si>
  <si>
    <t>7588</t>
  </si>
  <si>
    <t>7601</t>
  </si>
  <si>
    <t>Субвенции бюджетам муниципальных районов на реализацию государственных полномочий по расчету и предоставлению дотаций поселениям, входящим в состав муниципального района края</t>
  </si>
  <si>
    <t>7604</t>
  </si>
  <si>
    <t>029</t>
  </si>
  <si>
    <t>7408</t>
  </si>
  <si>
    <t>7409</t>
  </si>
  <si>
    <t>Приложение №2</t>
  </si>
  <si>
    <t>Перечень главных администраторов доходов районного бюджета</t>
  </si>
  <si>
    <t>Код  главного админи-стратора</t>
  </si>
  <si>
    <t xml:space="preserve"> Наименование кода классификации доходов бюджета
</t>
  </si>
  <si>
    <t xml:space="preserve">Финансовое управление администрации Манского района  </t>
  </si>
  <si>
    <t>1 16 18050 05 0000 140</t>
  </si>
  <si>
    <t>Денежные взыскания (штрафы) за нарушение бюджетного законодательства (в части бюджетов муниципальных районов)</t>
  </si>
  <si>
    <t xml:space="preserve">1 16 23051 05 0000 140
</t>
  </si>
  <si>
    <t xml:space="preserve">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
</t>
  </si>
  <si>
    <t>1 17 01050 05 0000 180</t>
  </si>
  <si>
    <t xml:space="preserve">Невыясненные поступления, зачисляемые в бюджеты муниципальных районов </t>
  </si>
  <si>
    <t>1 17 05050 05 0000 180</t>
  </si>
  <si>
    <t>Субвенции бюджетам муниципальных районов на осуществление первичного воинского учета на территориях, где отсутствуют военные комиссариаты</t>
  </si>
  <si>
    <t xml:space="preserve">012 </t>
  </si>
  <si>
    <t>2 08 05000 05 0000 180</t>
  </si>
  <si>
    <t xml:space="preserve">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   </t>
  </si>
  <si>
    <t>2 18 05010 05 0000 180</t>
  </si>
  <si>
    <t>Доходы бюджетов муниципальных районов от возврата бюджетными учреждениями остатков субсидий прошлых лет</t>
  </si>
  <si>
    <t xml:space="preserve">Комитет по управлению муниципальным имуществом  Манского района  </t>
  </si>
  <si>
    <t>1 11 05013 10 0000 120</t>
  </si>
  <si>
    <t>1 11 05025 05 0000 120</t>
  </si>
  <si>
    <t xml:space="preserve">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t>
  </si>
  <si>
    <t>1 11 05075 05 0000 120</t>
  </si>
  <si>
    <t xml:space="preserve">1 11 09045 05 0000 120 </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</si>
  <si>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</si>
  <si>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</si>
  <si>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1 14 06013 10 0000 430  </t>
  </si>
  <si>
    <t xml:space="preserve">1 14 06025 05 0000 430  </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</si>
  <si>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</si>
  <si>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Невыясненные поступления, зачисляемые в бюджеты муниципальных районов</t>
  </si>
  <si>
    <t xml:space="preserve">Управление сельского хозяйства администрации Манского района </t>
  </si>
  <si>
    <t xml:space="preserve">Прочие неналоговые доходы бюджетов муниципальных районов
</t>
  </si>
  <si>
    <t xml:space="preserve">Управление социальной защиты населения администрации Манского района </t>
  </si>
  <si>
    <t>1 13 02995 05 0000 130</t>
  </si>
  <si>
    <t>Прочие доходы от компенсации затрат бюджетов муниципальных районов</t>
  </si>
  <si>
    <t xml:space="preserve">Муниципальное казённое учреждение  Манского района «Служба Заказчика»  </t>
  </si>
  <si>
    <t xml:space="preserve">1 16 90050 05 0000 140 </t>
  </si>
  <si>
    <t xml:space="preserve">Управление образования администрации Манского района </t>
  </si>
  <si>
    <t xml:space="preserve">Администрация Манского района  </t>
  </si>
  <si>
    <t>1 08 07150 01 1000 110</t>
  </si>
  <si>
    <t>1 13 02065 05 0000 130</t>
  </si>
  <si>
    <t xml:space="preserve">2 07 05030 05 0009 180 </t>
  </si>
  <si>
    <t>Прочие безвозмездные поступления в бюджеты муниципальных районов</t>
  </si>
  <si>
    <t xml:space="preserve">2 07 05030 05 0013 180 </t>
  </si>
  <si>
    <t xml:space="preserve">Прочие безвозмездные поступления </t>
  </si>
  <si>
    <t>Другие вопросы в области национальной безопасности и правоохранительной деятельности</t>
  </si>
  <si>
    <t>0314</t>
  </si>
  <si>
    <t>Закупка товаров, работ и услуг для обеспечения государственных (муниципальных) нужд</t>
  </si>
  <si>
    <t>Капитальные вложения в объекты государственной (муниципальной) собственности</t>
  </si>
  <si>
    <t>МЕЖБЮДЖЕТНЫЕ ТРАНСФЕРТЫ ОБЩЕГО ХАРАКТЕРА БЮДЖЕТАМ БЮДЖЕТНОЙ СИСТЕМЫ РОССИЙСКОЙ ФЕДЕРАЦИИ</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</si>
  <si>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</si>
  <si>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1 13 01995 05 0000 130</t>
  </si>
  <si>
    <t>Прочие доходы от оказания платных услуг (работ) получателями средств бюджетов муниципальных районов</t>
  </si>
  <si>
    <t>1 08 07150 01 4000 110</t>
  </si>
  <si>
    <t>Государственная пошлина за выдачу разрешения на установку рекламной конструкции (прочие поступления)</t>
  </si>
  <si>
    <t>Доходы, поступающие в порядке возмещения расходов, понесенных в связи с эксплуатацией имущества муниципальных районов</t>
  </si>
  <si>
    <t>Межбюджетные трансферты, передаваемые бюджетам муниципальных районов на комплектование книжных фондов библиотек муниципальных образований</t>
  </si>
  <si>
    <t xml:space="preserve">Доходы от продажи земельных участков, государственная собственность на которые не разграничена и которые расположены в границах сельских поселений
</t>
  </si>
  <si>
    <t>2018 год</t>
  </si>
  <si>
    <t>2019 год</t>
  </si>
  <si>
    <t>Внутренние заимствования  (привлечение/погашение)</t>
  </si>
  <si>
    <t>"Молодежь Манского района в XXI веке"</t>
  </si>
  <si>
    <t>"Развитие физической культуры и спорта Манского района"</t>
  </si>
  <si>
    <t>"Защита населения и территории Манского района от чрезвычайных ситуаций природного и техногенного характера"</t>
  </si>
  <si>
    <t>"О территориальном планировании, градостроительном зонировании и документации по планировке территории Манского района"</t>
  </si>
  <si>
    <t>"Система социальной защиты населения Манского района"</t>
  </si>
  <si>
    <t>"Охрана окружающей среды "</t>
  </si>
  <si>
    <t>Дополнительное образование детей</t>
  </si>
  <si>
    <t>0703</t>
  </si>
  <si>
    <t>0110074080</t>
  </si>
  <si>
    <t>0110074090</t>
  </si>
  <si>
    <t>Подпрограмма "Обеспечение жизнедеятельности образовательных учреждений Манского района"</t>
  </si>
  <si>
    <t>0120000000</t>
  </si>
  <si>
    <t>Выполнения функций муниципальными бюджетными учреждениями в рамках подпрограммы "Обеспечение жизнедеятельности образовательных учреждений Манского района" муниципальной программы "Развитие образования в Манском районе"</t>
  </si>
  <si>
    <t>0120000680</t>
  </si>
  <si>
    <t>Выполнение функций муниципальными казенными учреждениями в рамках подпрограммы "Развитие кадрового потенциала отрасли образования Манского района" муниципальной программы "Развитие образования в Манском районе"</t>
  </si>
  <si>
    <t>0140000670</t>
  </si>
  <si>
    <t>Молодежная политика</t>
  </si>
  <si>
    <t>Софинансирование расходов на организацию отдыха детей и их оздоровления в рамках подпрограммы "Организация отдыха, оздоровления и занятости в летнее время детей и подростков Манского района" муниципальной программы "Развитие образования в Манском районе"</t>
  </si>
  <si>
    <t>01700R0820</t>
  </si>
  <si>
    <t>0250006400</t>
  </si>
  <si>
    <t>04100S4560</t>
  </si>
  <si>
    <t>Софинансирование расходов на предоставление социальных выплат молодым семьям на приобретение (строительство) жилья в рамках подпрограммы "Обеспечение жильем молодых семей в Манском районе" муниципальной программы "Молодежь Манского района в XXI веке"</t>
  </si>
  <si>
    <t>04300S0200</t>
  </si>
  <si>
    <t>0530000680</t>
  </si>
  <si>
    <t>Муниципальная программа "Защита населения и территории Манского района от чрезвычайных ситуаций природного и техногенного характера"</t>
  </si>
  <si>
    <t>0600000000</t>
  </si>
  <si>
    <t>0640000000</t>
  </si>
  <si>
    <t>0640000150</t>
  </si>
  <si>
    <t>08100S5710</t>
  </si>
  <si>
    <t>Расходы на содержание муниципального имущества находящегося в казне в рамках подпрограммы "Управление муниципальным имуществом" муниципальной прграммы "Управление муниципальным имуществом муниципального образования Манского района"</t>
  </si>
  <si>
    <t>1020061120</t>
  </si>
  <si>
    <t>Жилищное хозяйство</t>
  </si>
  <si>
    <t>0501</t>
  </si>
  <si>
    <t>Подпрограмма "Предоставление субсидий субъектам малого и среднего предпринимательства"</t>
  </si>
  <si>
    <t>11100S6070</t>
  </si>
  <si>
    <t>Муниципальная программа "О территориальном планировании, градостроительном зонировании и документации по планировке территории Манского района"</t>
  </si>
  <si>
    <t>1200000000</t>
  </si>
  <si>
    <t>12000S5910</t>
  </si>
  <si>
    <t>Муниципальная программа "Охрана окружающей среды "</t>
  </si>
  <si>
    <t>Подпрограмма "Развитие малых форм хозяйствования в сельской местности"</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</si>
  <si>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в рамках подпрограммы "Развитие дошкольного, общего и дополнительного образования" муниципальной программы "Развитие образования в Манском районе"</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</si>
  <si>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в рамках подпрограммы "Развитие дошкольного, общего и дополнительного образования детей" муниципальной программы "Развитие образования в Манском районе"</t>
  </si>
  <si>
    <t>Субвенции бюджетам муниципальных образований на обеспечение бесплатного проезда детей и лиц, сопровождающих организованные группы детей, до места нахождения загородных оздоровительных лагерей и обратно (в соответствии с Законом края от 7 июля 2009 года № 8-3618 «Об обеспечении прав детей на отдых, оздоровление и занятость в Красноярском крае») в рамках подпрограммы "Обеспечение реализации государственной программы и прочие мероприятия" муниципальной программы "Система социальной защиты населения Манского района"</t>
  </si>
  <si>
    <t>Выполнение функций органами местного самоуправления в рамках подпрограммы "Обеспечение реализации программы и прочие мероприятия" муниципальной программы "Защита населения и территории Манского района от чрезвычайных ситуаций природного и техногенного характера"</t>
  </si>
  <si>
    <t>Софинансирование расходов по кап.ремонту, реконструкции находящихся в муницип. собственности объектов комм. инфр-ры, источников тепловой энергии и тепловых сетей, объектов электросетевого хозяйства и источников электр. энергии, а также на приобр.технологического оборудования, спецтехники для обеспечения функционирования систем теплоснабжения, энергосбережения, водоснабжения, водоотведения и очистки сточных вод за счет средств сельсоветов по переданным полномочиям в рамках подпрограммы "Развитие и модернизация объектов коммунальной инфраструктуры" муниципальной программы Манского района "Реформирование и модернизация жилищно-коммунального хозяйства и повышение энергетической эффективности"</t>
  </si>
  <si>
    <t>Софинансирование расходов для реализации мероприятий, предусмотренных муниципальными программами развития субъектов малого и среднего предпринимательства, в рамках подпрограммы "Развитие субъектов малого и среднего предпринимательства в Манском районе" муниципальной программы "Поддержка и развитие субъектов малого и среднего предпринимательства и формирование благоприятного инвестиционного климата Манскоого района"</t>
  </si>
  <si>
    <t xml:space="preserve">                                            </t>
  </si>
  <si>
    <t>Сумма на 2019 год</t>
  </si>
  <si>
    <t>Сумма 2019 год</t>
  </si>
  <si>
    <t xml:space="preserve">                                                                           </t>
  </si>
  <si>
    <t xml:space="preserve">                </t>
  </si>
  <si>
    <t xml:space="preserve">                                              </t>
  </si>
  <si>
    <t xml:space="preserve">                                                                               Приложение № 10                 </t>
  </si>
  <si>
    <t>1 16 90050 05 0000 140</t>
  </si>
  <si>
    <t>2 02 15001 05 2711 151</t>
  </si>
  <si>
    <t>2 02 29999 05 7397 151</t>
  </si>
  <si>
    <t>Субсидии бюджетам муниципальных образований на организацию отдыха детей в каникулярное время</t>
  </si>
  <si>
    <t>2 02 29999 05 7456 151</t>
  </si>
  <si>
    <t>2 02 29999 05 7555 151</t>
  </si>
  <si>
    <t>2 02 30024 05 0151 151</t>
  </si>
  <si>
    <t>2 02 30024 05 0640 151</t>
  </si>
  <si>
    <t>Субвенции бюджетам муниципальных образований на обеспечение бесплатного проезда детей и лиц, сопровождающих организованные группы детей, до места нахождения загородных оздоровительных лагерей и обратно (в соответствии с Законом края от 7 июля 2009 года № 8-3618 «Об обеспечении прав детей на отдых, оздоровление и занятость в Красноярском крае»)</t>
  </si>
  <si>
    <t>2 02 30024 05 7429 151</t>
  </si>
  <si>
    <t>2 02 30024 05 7513 151</t>
  </si>
  <si>
    <t>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(в соответствии с Законом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t>
  </si>
  <si>
    <t>2 02 30024 05 7514 151</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</si>
  <si>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t>
  </si>
  <si>
    <t>2 02 30024 05 7517 151</t>
  </si>
  <si>
    <t>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t>
  </si>
  <si>
    <t>2 02 30024 05 7518 151</t>
  </si>
  <si>
    <t>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t>
  </si>
  <si>
    <t>2 02 30024 05 7519 151</t>
  </si>
  <si>
    <t>2 02 30024 05 7552 151</t>
  </si>
  <si>
    <t>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</si>
  <si>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2 02 30024 05 7554 151</t>
  </si>
  <si>
    <t>Субвенции бюджетам муниципальных образований на обеспечение выделения денежных средств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</si>
  <si>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2 02 30024 05 7564 151</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</si>
  <si>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</si>
  <si>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2 02 30024 05 7566 151</t>
  </si>
  <si>
    <t>2 02 30024 05 7570 151</t>
  </si>
  <si>
    <t>2 02 30024 05 7588 151</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</si>
  <si>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</si>
  <si>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2 02 30024 05 7601 151</t>
  </si>
  <si>
    <t>2 02 30024 05 7604 151</t>
  </si>
  <si>
    <t>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t>
  </si>
  <si>
    <t>2 02 30029 05 0000 151</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</si>
  <si>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</si>
  <si>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2 02 35055 05 9000 151</t>
  </si>
  <si>
    <t>Субсидии на возмещение части затрат на уплату процентов по кредитам и (или) займам, полученным на развитие малых форм хозяйствования</t>
  </si>
  <si>
    <t>2 02 35082 05 8000 151</t>
  </si>
  <si>
    <t>Субвенции бюджетам муниципальных образований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федерального бюджета</t>
  </si>
  <si>
    <t>2 02 35082 05 9000 151</t>
  </si>
  <si>
    <t>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за счет средств краевого бюджета</t>
  </si>
  <si>
    <t>2 02 35118 05 0000 151</t>
  </si>
  <si>
    <t xml:space="preserve">2 02 39999 05 7408 151 </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</si>
  <si>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</si>
  <si>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2 02 39999 05 7409 151</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</si>
  <si>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</si>
  <si>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2 02 40014 05 0000 151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</si>
  <si>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</si>
  <si>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2 02 45144 05 0000 151</t>
  </si>
  <si>
    <t>2 18 60010 05 0000 151</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</si>
  <si>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</si>
  <si>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2 18 05000 05 0000 180</t>
  </si>
  <si>
    <t>Доходы бюджетов муниципальных районов от возврата организациями остатков субсидий прошлых лет</t>
  </si>
  <si>
    <t>2 19 60010 05 0000 151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</si>
  <si>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</si>
  <si>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</si>
  <si>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2 03 05099 05 0000 180</t>
  </si>
  <si>
    <t>Прочие безвозмездные поступления от государственных (муниципальных) организаций в бюджеты муниципальных районов</t>
  </si>
  <si>
    <t xml:space="preserve">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t>
  </si>
  <si>
    <t>код вида доходов бюджета</t>
  </si>
  <si>
    <t>код подвида доходов бюджета</t>
  </si>
  <si>
    <t>код группы</t>
  </si>
  <si>
    <t>код подгруппы</t>
  </si>
  <si>
    <t>код статьи</t>
  </si>
  <si>
    <t>код подстатьи</t>
  </si>
  <si>
    <t>код элемента</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</si>
  <si>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</si>
  <si>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</si>
  <si>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</si>
  <si>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</si>
  <si>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</si>
  <si>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</si>
  <si>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</si>
  <si>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</si>
  <si>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</si>
  <si>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</si>
  <si>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</si>
  <si>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</si>
  <si>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Единый сельскохозяйственный налог
</t>
  </si>
  <si>
    <t>ДОХОДЫ ОТ ИСПОЛЬЗОВАНИЯ ИМУЩЕСТВА, НАХОДЯЩЕГОСЯ В ГОСУДАРСТВЕННОЙ И МУНИЦИПАЛЬНОЙ СОБСТВЕННОСТИ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</si>
  <si>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</si>
  <si>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217</t>
  </si>
  <si>
    <t>218</t>
  </si>
  <si>
    <t>219</t>
  </si>
  <si>
    <t>220</t>
  </si>
  <si>
    <t>221</t>
  </si>
  <si>
    <t>222</t>
  </si>
  <si>
    <t>223</t>
  </si>
  <si>
    <t>224</t>
  </si>
  <si>
    <t>225</t>
  </si>
  <si>
    <t>226</t>
  </si>
  <si>
    <t>227</t>
  </si>
  <si>
    <t>228</t>
  </si>
  <si>
    <t>229</t>
  </si>
  <si>
    <t>231</t>
  </si>
  <si>
    <t>232</t>
  </si>
  <si>
    <t>233</t>
  </si>
  <si>
    <t>234</t>
  </si>
  <si>
    <t>235</t>
  </si>
  <si>
    <t>236</t>
  </si>
  <si>
    <t>237</t>
  </si>
  <si>
    <t>238</t>
  </si>
  <si>
    <t>239</t>
  </si>
  <si>
    <t>241</t>
  </si>
  <si>
    <t>242</t>
  </si>
  <si>
    <t>243</t>
  </si>
  <si>
    <t>244</t>
  </si>
  <si>
    <t>245</t>
  </si>
  <si>
    <t>246</t>
  </si>
  <si>
    <t>247</t>
  </si>
  <si>
    <t>248</t>
  </si>
  <si>
    <t>249</t>
  </si>
  <si>
    <t>251</t>
  </si>
  <si>
    <t>252</t>
  </si>
  <si>
    <t>253</t>
  </si>
  <si>
    <t>254</t>
  </si>
  <si>
    <t>255</t>
  </si>
  <si>
    <t>256</t>
  </si>
  <si>
    <t>257</t>
  </si>
  <si>
    <t>258</t>
  </si>
  <si>
    <t>259</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</si>
  <si>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</si>
  <si>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</si>
  <si>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</si>
  <si>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</si>
  <si>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</si>
  <si>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</si>
  <si>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</si>
  <si>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</si>
  <si>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</si>
  <si>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</si>
  <si>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</si>
  <si>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</si>
  <si>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</si>
  <si>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</si>
  <si>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</si>
  <si>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</si>
  <si>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</si>
  <si>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</si>
  <si>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</si>
  <si>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</si>
  <si>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</si>
  <si>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</si>
  <si>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</si>
  <si>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</si>
  <si>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</si>
  <si>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</si>
  <si>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</si>
  <si>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</si>
  <si>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</si>
  <si>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</si>
  <si>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</si>
  <si>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</si>
  <si>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</si>
  <si>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</si>
  <si>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</si>
  <si>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</si>
  <si>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</si>
  <si>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</si>
  <si>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</si>
  <si>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301</t>
  </si>
  <si>
    <t>302</t>
  </si>
  <si>
    <t>303</t>
  </si>
  <si>
    <t>304</t>
  </si>
  <si>
    <t>305</t>
  </si>
  <si>
    <t>306</t>
  </si>
  <si>
    <t>307</t>
  </si>
  <si>
    <t>308</t>
  </si>
  <si>
    <t>309</t>
  </si>
  <si>
    <t>311</t>
  </si>
  <si>
    <t>312</t>
  </si>
  <si>
    <t>313</t>
  </si>
  <si>
    <t>314</t>
  </si>
  <si>
    <t>315</t>
  </si>
  <si>
    <t>316</t>
  </si>
  <si>
    <t>317</t>
  </si>
  <si>
    <t>318</t>
  </si>
  <si>
    <t>319</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</si>
  <si>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</si>
  <si>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</si>
  <si>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</si>
  <si>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</si>
  <si>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</si>
  <si>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</si>
  <si>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</si>
  <si>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</si>
  <si>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</si>
  <si>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</si>
  <si>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</si>
  <si>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</si>
  <si>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</si>
  <si>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</si>
  <si>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</si>
  <si>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</si>
  <si>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</si>
  <si>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</si>
  <si>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</si>
  <si>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</si>
  <si>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</si>
  <si>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</si>
  <si>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</si>
  <si>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</si>
  <si>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</si>
  <si>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</si>
  <si>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</si>
  <si>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</si>
  <si>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</si>
  <si>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</si>
  <si>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</si>
  <si>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</si>
  <si>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</si>
  <si>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</si>
  <si>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</si>
  <si>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</si>
  <si>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</si>
  <si>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</si>
  <si>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</si>
  <si>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</si>
  <si>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</si>
  <si>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</si>
  <si>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</si>
  <si>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</si>
  <si>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</si>
  <si>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</si>
  <si>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</si>
  <si>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</si>
  <si>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</si>
  <si>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</si>
  <si>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</si>
  <si>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</si>
  <si>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</si>
  <si>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</si>
  <si>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</si>
  <si>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</si>
  <si>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</si>
  <si>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</si>
  <si>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</si>
  <si>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</si>
  <si>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</si>
  <si>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</si>
  <si>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</si>
  <si>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</si>
  <si>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</si>
  <si>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</si>
  <si>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</si>
  <si>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</si>
  <si>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</si>
  <si>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</si>
  <si>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</si>
  <si>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</si>
  <si>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</si>
  <si>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</si>
  <si>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</si>
  <si>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</si>
  <si>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</si>
  <si>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</si>
  <si>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401</t>
  </si>
  <si>
    <t>402</t>
  </si>
  <si>
    <t>403</t>
  </si>
  <si>
    <t>404</t>
  </si>
  <si>
    <t>405</t>
  </si>
  <si>
    <t>406</t>
  </si>
  <si>
    <t>407</t>
  </si>
  <si>
    <t>408</t>
  </si>
  <si>
    <t>409</t>
  </si>
  <si>
    <t>411</t>
  </si>
  <si>
    <t>412</t>
  </si>
  <si>
    <t>413</t>
  </si>
  <si>
    <t>414</t>
  </si>
  <si>
    <t>415</t>
  </si>
  <si>
    <t>416</t>
  </si>
  <si>
    <t>417</t>
  </si>
  <si>
    <t>418</t>
  </si>
  <si>
    <t>419</t>
  </si>
  <si>
    <t>420</t>
  </si>
  <si>
    <t>421</t>
  </si>
  <si>
    <t>422</t>
  </si>
  <si>
    <t>423</t>
  </si>
  <si>
    <t>424</t>
  </si>
  <si>
    <t>425</t>
  </si>
  <si>
    <t>426</t>
  </si>
  <si>
    <t>427</t>
  </si>
  <si>
    <t>428</t>
  </si>
  <si>
    <t>429</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</si>
  <si>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</si>
  <si>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</si>
  <si>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</si>
  <si>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</si>
  <si>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</si>
  <si>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</si>
  <si>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</si>
  <si>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</si>
  <si>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</si>
  <si>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</si>
  <si>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</si>
  <si>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</si>
  <si>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</si>
  <si>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</si>
  <si>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</si>
  <si>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</si>
  <si>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</si>
  <si>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</si>
  <si>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</si>
  <si>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</si>
  <si>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</si>
  <si>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</si>
  <si>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</si>
  <si>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</si>
  <si>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</si>
  <si>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</si>
  <si>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</si>
  <si>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</si>
  <si>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</si>
  <si>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</si>
  <si>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</si>
  <si>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</si>
  <si>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</si>
  <si>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</si>
  <si>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</si>
  <si>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</si>
  <si>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</si>
  <si>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</si>
  <si>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</si>
  <si>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</si>
  <si>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</si>
  <si>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</si>
  <si>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</si>
  <si>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</si>
  <si>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</si>
  <si>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</si>
  <si>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</si>
  <si>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</si>
  <si>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</si>
  <si>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</si>
  <si>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</si>
  <si>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</si>
  <si>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</si>
  <si>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</si>
  <si>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</si>
  <si>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</si>
  <si>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</si>
  <si>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</si>
  <si>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</si>
  <si>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</si>
  <si>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</si>
  <si>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</si>
  <si>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</si>
  <si>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</si>
  <si>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</si>
  <si>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</si>
  <si>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</si>
  <si>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</si>
  <si>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</si>
  <si>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501</t>
  </si>
  <si>
    <t>502</t>
  </si>
  <si>
    <t>503</t>
  </si>
  <si>
    <t>504</t>
  </si>
  <si>
    <t>505</t>
  </si>
  <si>
    <t>506</t>
  </si>
  <si>
    <t>507</t>
  </si>
  <si>
    <t>508</t>
  </si>
  <si>
    <t>509</t>
  </si>
  <si>
    <t>511</t>
  </si>
  <si>
    <t>512</t>
  </si>
  <si>
    <t>513</t>
  </si>
  <si>
    <t>514</t>
  </si>
  <si>
    <t>515</t>
  </si>
  <si>
    <t>516</t>
  </si>
  <si>
    <t>517</t>
  </si>
  <si>
    <t>518</t>
  </si>
  <si>
    <t>519</t>
  </si>
  <si>
    <t>521</t>
  </si>
  <si>
    <t>522</t>
  </si>
  <si>
    <t>523</t>
  </si>
  <si>
    <t>524</t>
  </si>
  <si>
    <t>525</t>
  </si>
  <si>
    <t>526</t>
  </si>
  <si>
    <t>527</t>
  </si>
  <si>
    <t>528</t>
  </si>
  <si>
    <t>529</t>
  </si>
  <si>
    <t>531</t>
  </si>
  <si>
    <t>532</t>
  </si>
  <si>
    <t>533</t>
  </si>
  <si>
    <t>534</t>
  </si>
  <si>
    <t>535</t>
  </si>
  <si>
    <t>536</t>
  </si>
  <si>
    <t>537</t>
  </si>
  <si>
    <t>538</t>
  </si>
  <si>
    <t>539</t>
  </si>
  <si>
    <t>541</t>
  </si>
  <si>
    <t>542</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</si>
  <si>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</si>
  <si>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</si>
  <si>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</si>
  <si>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</si>
  <si>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</si>
  <si>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</si>
  <si>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</si>
  <si>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</si>
  <si>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</si>
  <si>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</si>
  <si>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</si>
  <si>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</si>
  <si>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</si>
  <si>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</si>
  <si>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</si>
  <si>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</si>
  <si>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</si>
  <si>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</si>
  <si>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</si>
  <si>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</si>
  <si>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</si>
  <si>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</si>
  <si>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</si>
  <si>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</si>
  <si>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</si>
  <si>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</si>
  <si>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</si>
  <si>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</si>
  <si>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</si>
  <si>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</si>
  <si>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</si>
  <si>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</si>
  <si>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</si>
  <si>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</si>
  <si>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</si>
  <si>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</si>
  <si>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</si>
  <si>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</si>
  <si>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</si>
  <si>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</si>
  <si>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</si>
  <si>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</si>
  <si>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</si>
  <si>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</si>
  <si>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</si>
  <si>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</si>
  <si>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</si>
  <si>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</si>
  <si>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</si>
  <si>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</si>
  <si>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</si>
  <si>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</si>
  <si>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</si>
  <si>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</si>
  <si>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</si>
  <si>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</si>
  <si>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601</t>
  </si>
  <si>
    <t>602</t>
  </si>
  <si>
    <t>603</t>
  </si>
  <si>
    <t>604</t>
  </si>
  <si>
    <t>605</t>
  </si>
  <si>
    <t>606</t>
  </si>
  <si>
    <t>607</t>
  </si>
  <si>
    <t>608</t>
  </si>
  <si>
    <t>609</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</si>
  <si>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</si>
  <si>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</si>
  <si>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</si>
  <si>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</si>
  <si>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</si>
  <si>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</si>
  <si>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</si>
  <si>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</si>
  <si>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</si>
  <si>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</si>
  <si>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</si>
  <si>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</si>
  <si>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</si>
  <si>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</si>
  <si>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</si>
  <si>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</si>
  <si>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</si>
  <si>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</si>
  <si>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</si>
  <si>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</si>
  <si>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</si>
  <si>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</si>
  <si>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</si>
  <si>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</si>
  <si>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</si>
  <si>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</si>
  <si>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</si>
  <si>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</si>
  <si>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</si>
  <si>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</si>
  <si>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</si>
  <si>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</si>
  <si>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</si>
  <si>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</si>
  <si>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</si>
  <si>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</si>
  <si>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</si>
  <si>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</si>
  <si>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</si>
  <si>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</si>
  <si>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</si>
  <si>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</si>
  <si>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</si>
  <si>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</si>
  <si>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</si>
  <si>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</si>
  <si>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</si>
  <si>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</si>
  <si>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</si>
  <si>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</si>
  <si>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</si>
  <si>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</si>
  <si>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</si>
  <si>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</si>
  <si>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</si>
  <si>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</si>
  <si>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</si>
  <si>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</si>
  <si>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</si>
  <si>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</si>
  <si>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</si>
  <si>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</si>
  <si>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</si>
  <si>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</si>
  <si>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</si>
  <si>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</si>
  <si>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</si>
  <si>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</si>
  <si>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</si>
  <si>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</si>
  <si>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</si>
  <si>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</si>
  <si>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</si>
  <si>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</si>
  <si>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</si>
  <si>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</si>
  <si>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</si>
  <si>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</si>
  <si>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</si>
  <si>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</si>
  <si>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</si>
  <si>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</si>
  <si>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</si>
  <si>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</si>
  <si>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</si>
  <si>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</si>
  <si>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</si>
  <si>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</si>
  <si>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</si>
  <si>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701</t>
  </si>
  <si>
    <t>702</t>
  </si>
  <si>
    <t>703</t>
  </si>
  <si>
    <t>704</t>
  </si>
  <si>
    <t>705</t>
  </si>
  <si>
    <t>706</t>
  </si>
  <si>
    <t>707</t>
  </si>
  <si>
    <t>708</t>
  </si>
  <si>
    <t>709</t>
  </si>
  <si>
    <t>710</t>
  </si>
  <si>
    <t>711</t>
  </si>
  <si>
    <t>712</t>
  </si>
  <si>
    <t>713</t>
  </si>
  <si>
    <t>714</t>
  </si>
  <si>
    <t>715</t>
  </si>
  <si>
    <t>716</t>
  </si>
  <si>
    <t>717</t>
  </si>
  <si>
    <t>718</t>
  </si>
  <si>
    <t>719</t>
  </si>
  <si>
    <t>720</t>
  </si>
  <si>
    <t>721</t>
  </si>
  <si>
    <t>722</t>
  </si>
  <si>
    <t xml:space="preserve"> "Создание условий для развития услуг связи в малочисленных и труднодоступных населенных пунктах Манского района"</t>
  </si>
  <si>
    <t>"Развитие культуры Манского района"</t>
  </si>
  <si>
    <t>"Поддержка и развитие субъектов малого и среднего предпринимательства и формирование благоприятного инвестиционного климата на территории Манского района"</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</si>
  <si>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</si>
  <si>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земельного законодательства</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</si>
  <si>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</si>
  <si>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30</t>
  </si>
  <si>
    <t>Денежные взыскания (штрафы) за правонарушения в области дорожного движения</t>
  </si>
  <si>
    <t>Прочие денежные взыскания (штрафы) за  правонарушения в области дорожного движения</t>
  </si>
  <si>
    <t>Дотации бюджетам бюджетной системы Российской Федерации</t>
  </si>
  <si>
    <t>15</t>
  </si>
  <si>
    <t>Дотации бюджетам муниципальных районов на выравнивание бюджетной обеспеченности</t>
  </si>
  <si>
    <t>20</t>
  </si>
  <si>
    <t>Субсидии бюджетам бюджетной системы Российской Федерации (межбюджетные субсидии)</t>
  </si>
  <si>
    <t>29</t>
  </si>
  <si>
    <t>Субвенции бюджетам бюджетной системы Российской Федерации</t>
  </si>
  <si>
    <t>0640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</si>
  <si>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</si>
  <si>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082</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</si>
  <si>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</si>
  <si>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118</t>
  </si>
  <si>
    <t>Субвенции бюджетам на осуществление первичного воинского учета на территориях, где отсутствуют военные комиссариаты</t>
  </si>
  <si>
    <t>40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</si>
  <si>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</si>
  <si>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ВСЕГО</t>
  </si>
  <si>
    <t>Приложение №4</t>
  </si>
  <si>
    <t>Приложение №5</t>
  </si>
  <si>
    <t>0320061730</t>
  </si>
  <si>
    <t>Проведение спортивных мероприятий в рамках подпрограммы "Развитие массовой физической культуры и спорта" муниципальной программы "Развитие физической культуры и спорта Манского района"</t>
  </si>
  <si>
    <t>Выполнение функций муниципальными бюджетными учреждениями за счет средств местного бюджета в рамках подпрограммы "Развитие дополнительного образования физкультурно-спортивной направленности в Манском районею" муниципальной программы "Развитие физической культуры и спорта Манского района"</t>
  </si>
  <si>
    <t>Проведение спортивных мероприятий в рамках подпрограммы "Развитие дополнительного образования физкультурно-спортивной направленности" муниципальной программы "Развитие физической культуры и спорта Манского района"</t>
  </si>
  <si>
    <t>0530061760</t>
  </si>
  <si>
    <t>Выполнение функций казегнными учреждениями в рамках подпрограммы "Обеспечение реализации программы и прочие мероприятия" муниципальной программы "Развитие физической культуры и спорта Манского района"</t>
  </si>
  <si>
    <t>Подпрограмма "Повышение уровня антитеррористической защищенности муниципальных учреждений"</t>
  </si>
  <si>
    <t>0620000000</t>
  </si>
  <si>
    <t>Мероприятия по противодействию терроризма и экстремизма на территории Манского района в рамках подпрограммы "Повышение уровня антитеррористической защищенности муниципальных учреждений" муниципальной программы "Защита населения и территории Манского района от чрезвычайных ситуаций природного и техногенного характера"</t>
  </si>
  <si>
    <t>0620061860</t>
  </si>
  <si>
    <t>0630000000</t>
  </si>
  <si>
    <t>Содержание единых дежурно-диспетчерских служб муниципальных образований за счет средств местного бюджета в рамках подпрограммы "Создание на территории Манского района комплексной системы своевременного оповещения и информирования населения об угрозе возникновения или вознекновении черезвычайных ситуаций, своевременное доведение до населения безопасности жизнидеятельности" муниципальной программы "Защита населения и территории Манского района от чрезвычайных ситуаций природного и техногенного характера"</t>
  </si>
  <si>
    <t>0630061870</t>
  </si>
  <si>
    <t>Софинансирование расходов на актуализацию документов территориального планирования и градостроительного зонирования муниципальных образований в рамках программы "О территориальном планировании, градостроительном зонировании и документации по планировке территории Манского района"</t>
  </si>
  <si>
    <t>Обеспечение сбалансированности бюджетов сельсоветов в рамках подпрограммы "Создание условий для эффективного и ответственного управления муниципальными финансами, повышения устойчивости бюджетов сельсоветов Манского района" муниципальной программы "Управление муниципальными финансами"</t>
  </si>
  <si>
    <t>0710068160</t>
  </si>
  <si>
    <t xml:space="preserve">                            </t>
  </si>
  <si>
    <t>9990075140</t>
  </si>
  <si>
    <t>9990075550</t>
  </si>
  <si>
    <t>9990051180</t>
  </si>
  <si>
    <t>9</t>
  </si>
  <si>
    <t>"О районном бюджете на 2018 год и плановый период 2019-2020гг."</t>
  </si>
  <si>
    <t>бюджета на 2018 год и плановый период 2019-2020 годов</t>
  </si>
  <si>
    <t xml:space="preserve">"О районном бюджете на 2018 год и плановый период 2019-2020гг."                   </t>
  </si>
  <si>
    <t>Распределение дотаций на выравнивание бюджетной обеспеченности поселений Манского района на 2018-2020 гг.</t>
  </si>
  <si>
    <t>2020 год</t>
  </si>
  <si>
    <t>Ст-баджейский</t>
  </si>
  <si>
    <t xml:space="preserve"> "О районном бюджете на 2018 год и плановый период 2019-2020гг." </t>
  </si>
  <si>
    <t>Иные межбюджетные трансферты на обеспечение сбалансированности бюджетов сельсоветов Манского района на 2018 год и плановый период 2019-2020годов</t>
  </si>
  <si>
    <t>Численность постоянного населения муниципального образования на 01.01.2017 год, чел.</t>
  </si>
  <si>
    <t xml:space="preserve">МЕТОДИКА
РАСПРЕДЕЛЕНИЯ СУБВЕНЦИИ НА ОСУЩЕСТВЛЕНИЕ ГОСУДАРСТВЕННЫХ ПОЛНОМОЧИЙ ПО СОЗДАНИЮ И ОБЕСПЕЧЕНИЮ ДЕЯТЕЛЬНОСТИ АДМИНИСТРАТИВНЫХ КОМИССИЙ ПО СЕЛЬСОВЕТАМ РАЙОНА
Средства субвенции на осуществление органами местного самоуправления муниципальных районов края государственных полномочий по расчету и предоставлению субвенций бюджетам сельсоветов на осуществление государственных полномочий по созданию и обеспечению деятельности административных комиссий, предоставленные из краевого бюджета, подлежат распределению между бюджетами сельсоветов, входящих в состав района, по следующей формуле:
Si = S x (Ni / N), где:
Si - объем субвенции бюджету i-го сельсовета района;
S – общий объем средств районному бюджету из краевого бюджета на осуществление государственных полномочий по созданию и обеспечению деятельности административных комиссий.
Ni - численность постоянного населения i-го сельсовета района на 1 января года, предшествующего планируемому.
N - численность постоянного населения района на 1 января года, предшествующего планируемому.
</t>
  </si>
  <si>
    <t>Распределение субсидий бюджетам сельсоветов на организацию и проведение акарицидных обработок мест массового отдыха населения на 2018 год и плановый период 2019-2020 годов</t>
  </si>
  <si>
    <t>План акарицидных обработок    (в гектарах)</t>
  </si>
  <si>
    <t>Сводный план по муниципальным образованиям    (в гектарах)</t>
  </si>
  <si>
    <t>Распределение субсидий бюджетам муниципальных образований края на организацию и проведение акарицидных обработок мест массового отдыха населения на 2018 год и плановый период 2019-2020 годов</t>
  </si>
  <si>
    <t>на 2018 год и плановый период 2019-2020 годов</t>
  </si>
  <si>
    <t>"О районном бюджете на 2018 год и плановый период 2019-2020 гг."</t>
  </si>
  <si>
    <t>Муниципальные программы на 2018 год и плановый период 2019-2020 годов</t>
  </si>
  <si>
    <t>Доходы районного бюджета на 2018 год</t>
  </si>
  <si>
    <t>Доходы районного бюджета 2018 года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</si>
  <si>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</si>
  <si>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Плата за выбросы загрязняющих веществ в атмосферный воздух передвижными объектами</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</si>
  <si>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</si>
  <si>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119</t>
  </si>
  <si>
    <t>Денежные взыскания (штрафы) за нарушение бюджетного законодательства Российской Федерации</t>
  </si>
  <si>
    <t>17</t>
  </si>
  <si>
    <t xml:space="preserve">ПРОЧИЕ НЕНАЛОГОВЫЕ ДОХОДЫ
</t>
  </si>
  <si>
    <t>180</t>
  </si>
  <si>
    <t xml:space="preserve">Прочие неналоговые доходы
</t>
  </si>
  <si>
    <t>Дотации на выравнивание бюджетной обеспеченности муниципальных районов (городских округов) из регионального фонда финансовой поддержки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государственной программы Красноярского края «Управление государственными финансами»</t>
  </si>
  <si>
    <t>Субсидии бюджетам муниципальных образований на поддержку деятельности муниципальных молодежных центров в рамках подпрограммы «Вовлечение молодежи в социальную практику» государственной программы Красноярского края «Молодежь Красноярского края в XXI веке»</t>
  </si>
  <si>
    <t>Субсидии бюджетам муниципальных образований на организацию и проведение акарицидных обработок мест массового отдыха населения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государственной программы Красноярского края «Развитие здравоохранения»</t>
  </si>
  <si>
    <t>убвенции бюджетам муниципальных образований на финансирование расходов по социальному обслуживанию граждан, в том числе по предоставлению мер социальной поддержки работникам муниципальных учреждений социального обслуживания (в соответствии с Законом края от 9 декабря 2010 года № 11-5397), в рамках подпрограммы «Повышение качества и доступности социальных услуг» государственной программы Красноярского края «Развитие системы социальной поддержки граждан»</t>
  </si>
  <si>
    <t>Субвенции бюджетам муниципальных образований на обеспечение бесплатного проезда детей и лиц, сопровождающих организованные группы детей, до места нахождения загородных оздоровительных лагерей и обратно (в соответствии с Законом края от 9 декабря 2010 года № 11-5397) в рамках подпрограммы «Социальная поддержка семей, имеющих детей» государственной программы Красноярского края «Развитие системы социальной поддержки граждан»</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</si>
  <si>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</si>
  <si>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</si>
  <si>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соответствии с Законом края от 30 января 2014 года № 6-2056)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t>
  </si>
  <si>
    <t>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(в соответствии с Законом края от 20 декабря 2005 года № 17-4294) в рамках подпрограммы «Повышение качества и доступности социальных услуг» государственной программы Красноярского края «Развитие системы социальной поддержки граждан»</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</si>
  <si>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соответствии с Законом края от 23 апреля 2009 года № 8-3170) в рамках непрограммных расходов органов судебной власти</t>
  </si>
  <si>
    <t>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(в соответствии с Законом края от 27 декабря 2005 года № 17-4397)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</si>
  <si>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соответствии с Законом края от 13 июня 2013 года № 4-1402) в рамках подпрограммы «Обеспечение общих условий функционирования отраслей агропромышленного комплекса»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</si>
  <si>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соответствии с Законом края от 21 декабря 2010 года № 11-5564), в рамках подпрограммы «Развитие архивного дела» государственной программы Красноярского края «Развитие культуры и туризма»</t>
  </si>
  <si>
    <t>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края от 20 декабря 2007 года № 4-1089)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</si>
  <si>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Субвенции бюджетам муниципальных образований на исполнение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соответствии с Законом края от 27 декабря 2005 года № 17-4379)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</si>
  <si>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</si>
  <si>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соответствии с Законом края от 27 декабря 2005 года № 17-4377)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</si>
  <si>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реализацию отдельных мер по обеспечению ограничения платы граждан за коммунальные услуги (в соответствии с Законом края от 1 декабря 2014 года № 7-2839) в рамках подпрограммы «Обеспечение доступности платы граждан в условиях развития жилищных отношений» государственной программы Красноярского края «Реформирование и модернизация жилищно-коммунального хозяйства»</t>
  </si>
  <si>
    <t>Субвенции бюджетам муниципальных районов на реализацию государственных полномочий по расчету и предоставлению дотаций поселениям, входящим в состав муниципального района края (в соответствии с Законом края от 29 ноября 2005 года № 16-4081),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государственной программы Красноярского края «Управление государственными финансами»</t>
  </si>
  <si>
    <t>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(в соответствии с Законом края от 26 декабря 2006 года № 21-5589) по министерству финансов Красноярского края в рамках непрограммных расходов отдельных органов исполнительной власти</t>
  </si>
  <si>
    <t>7649</t>
  </si>
  <si>
    <t>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</si>
  <si>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по предоставлению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(в соответствии с Законом края от 29 марта 2007 года № 22-6015),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</si>
  <si>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края от 24 декабря 2009 года № 9-4225),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</si>
  <si>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Осуществление первичного воинского учета на территориях,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</si>
  <si>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</si>
  <si>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министерству финансов Красноярского края в рамках непрограммных расходов отдельных органов исполнительной власти</t>
  </si>
  <si>
    <t>543</t>
  </si>
  <si>
    <t xml:space="preserve">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
</t>
  </si>
  <si>
    <t>Субсидии на возмещение части затрат на уплату процентов по кредитам и (или) займам, полученным на развитие малых форм хозяйствования, в рамках подпрограммы «Развитие отраслей агропромышленного комплекса»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</si>
  <si>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Доходы районного бюджета на 2019-2020 годы</t>
  </si>
  <si>
    <t>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t>
  </si>
  <si>
    <t>Перечень главных администраторов источников внутреннего финансирования дефицита районного бюджета и закрепленные за ними источники внутреннего финансирования дефицита бюджета на 2018 год и плановый период 2019-2020 годов</t>
  </si>
  <si>
    <t>Доходы районного бюджета 2019 года</t>
  </si>
  <si>
    <t>Доходы районного бюджета  2020 года</t>
  </si>
  <si>
    <t>Функционирование высшего должностного лица субъекта Российской  Федерации и муниципального образования</t>
  </si>
  <si>
    <t>Судебная система</t>
  </si>
  <si>
    <t>0105</t>
  </si>
  <si>
    <t>Связь и информатика</t>
  </si>
  <si>
    <t>0410</t>
  </si>
  <si>
    <t xml:space="preserve"> "О районном бюджете на 2018 год и плановый период 2019-2020гг."</t>
  </si>
  <si>
    <t>Распределение расходов районного бюджета по разделам и 
подразделам классификации расходов бюджетов Российской Федерации 
на 2018 год и плановый период 2019-2020 годов</t>
  </si>
  <si>
    <t>Сумма на  2018 год</t>
  </si>
  <si>
    <t>Сумма на 2020 год</t>
  </si>
  <si>
    <t>на 2018 год</t>
  </si>
  <si>
    <t>Шалинский сельсовет (с.Шалинское)</t>
  </si>
  <si>
    <t>Первоманский сельсовет (д.Кускун)</t>
  </si>
  <si>
    <t>Камарчагский сельсовет (д. Правый, ст.Таежная, п.Камарчага, п.Сорокино, д.Самарка)</t>
  </si>
  <si>
    <t>Кияйский сельсовет (д.Покосное)</t>
  </si>
  <si>
    <t>Колбинский сельсовет (п. Колбинский)</t>
  </si>
  <si>
    <t>Нарвинский сельсовет (п. Нарва)</t>
  </si>
  <si>
    <t>Субсидии на возмещение части затрат на уплату процентов по кредитам и (или) займам, полученным на развитие малых форм хозяйствования, за счет средств краевого бюджета в рамках подпрограммы "Развитие малых форм хозяйствования в сельской местности" муниципальной программы "Развитие агропромышленного комплекса Манского района"</t>
  </si>
  <si>
    <t>1410КR543Б</t>
  </si>
  <si>
    <t>Субсидии на возмещение части затрат на уплату процентов по кредитам и (или) займам, полученным на развитие малых форм хозяйствования, за счет средств федерального бюджета в рамках подпрограммы "Развитие малых форм хозяйствования в сельской местности" муниципальной программы "Развитие агропромышленного комплекса Манского района"</t>
  </si>
  <si>
    <t>1410ФR543Б</t>
  </si>
  <si>
    <t>Подпрограмма "Устойчивое развитие сельских территорий"</t>
  </si>
  <si>
    <t>1450000000</t>
  </si>
  <si>
    <t>Софинансирование иных межбюджетных трансфертов бюджетам муниципальных районов Красноярского края, реализующих муниципальные программы, направленные на развитие сельских территорий за счет средств местного бюджета в рамках подпрограммы "Устойчивое развитие сельских территорий" муниципальной программы "Развитие агропромышленного комплекса на территории Манского района "</t>
  </si>
  <si>
    <t>14500S4110</t>
  </si>
  <si>
    <t>14500S4114</t>
  </si>
  <si>
    <t>14500S4115</t>
  </si>
  <si>
    <t>14500S4116</t>
  </si>
  <si>
    <t>Подпрограмма "Поддержка садоводства, огородничества и дачного хозяйства"</t>
  </si>
  <si>
    <t>1460000000</t>
  </si>
  <si>
    <t>Софинансирование расходов муниципальных образований на строительство и (или) реконструкцию объектов водоснабжения для водообеспечения садоводческих, огороднических и дачных некоммерческих объединений граждан за счет средств местного бюджета в рамках подпрограммы "Поддержка садоводства, огородничества и дачного хозяйства" муниципальной программы "Развитие агропромышленного комплекса на территории Манского района "</t>
  </si>
  <si>
    <t>14600S5720</t>
  </si>
  <si>
    <t>Расходы на организацию безопасности дорожного движения в рамках подпрограммы "Содержание и ремонт межпоселенческих дорог" муниципальной программы "Развитие транспортной системы"</t>
  </si>
  <si>
    <t>0910060440</t>
  </si>
  <si>
    <t>Мероприятия в области коммунального хозяйства в рамках подпрограммы "Развитие и модернизация объектов коммунальной инфраструктуры" муниципальной программы Манского района "Реформирование и модернизация жилищно-коммунального хозяйства и повышение энергетической эффективности"</t>
  </si>
  <si>
    <t>0810067370</t>
  </si>
  <si>
    <t>14500S4111</t>
  </si>
  <si>
    <t>Муниципальная программа "Развитие культуры Манского района"</t>
  </si>
  <si>
    <t>Выполнение функций по переданным полномочиям поселений в рамках подпрограммы "Обеспечение условий реализации программы и прочие мероприятия" муниципальной программы "Развитие культуры Манского района"</t>
  </si>
  <si>
    <t>0330000650</t>
  </si>
  <si>
    <t>Выполнение функций казенными учреждениями в рамках подпрограммы "Обеспечение условий реализации программы и прочие мероприятия" муниципальной программы "Развитие культуры Манского района"</t>
  </si>
  <si>
    <t>0330000670</t>
  </si>
  <si>
    <t xml:space="preserve">                                   от 14.12.2017 г. №7-61р</t>
  </si>
  <si>
    <t xml:space="preserve">              от 14.12.2017 г. №7-61р</t>
  </si>
  <si>
    <t xml:space="preserve">                                                                                                   от 14.12.2017 г. №7-61р </t>
  </si>
  <si>
    <t xml:space="preserve"> от 14.12.2017 г. №7-61р</t>
  </si>
  <si>
    <t xml:space="preserve">                                        от 14.12.2017 г. №7-61р</t>
  </si>
  <si>
    <t xml:space="preserve">               от 14.12.2017 г. №7-61р</t>
  </si>
  <si>
    <t xml:space="preserve">                              от 14.12.2017 г. №7-61р </t>
  </si>
  <si>
    <t xml:space="preserve">                          от 14.12.2017 г. №7-61р</t>
  </si>
  <si>
    <t xml:space="preserve">                 от 14.12.2017 г. №7-61р</t>
  </si>
  <si>
    <t xml:space="preserve">   от 14.12.2017 г. №7-61р</t>
  </si>
  <si>
    <t xml:space="preserve">                                   от 14.12.2017 г. №7-61р                    </t>
  </si>
  <si>
    <t xml:space="preserve">                           от 14.12.2017 г. №7-61р</t>
  </si>
  <si>
    <t xml:space="preserve">                                                                           от 14.12.2017 г. №7-61р</t>
  </si>
</sst>
</file>

<file path=xl/styles.xml><?xml version="1.0" encoding="utf-8"?>
<styleSheet xmlns="http://schemas.openxmlformats.org/spreadsheetml/2006/main">
  <numFmts count="7">
    <numFmt numFmtId="43" formatCode="_-* #,##0.00_р_._-;\-* #,##0.00_р_._-;_-* &quot;-&quot;??_р_._-;_-@_-"/>
    <numFmt numFmtId="164" formatCode="#,##0.0"/>
    <numFmt numFmtId="165" formatCode="0.0"/>
    <numFmt numFmtId="166" formatCode="?"/>
    <numFmt numFmtId="167" formatCode="#,##0.00_ ;[Red]\-#,##0.00\ "/>
    <numFmt numFmtId="168" formatCode="#,##0.0_ ;[Red]\-#,##0.0\ "/>
    <numFmt numFmtId="169" formatCode="#,##0_ ;[Red]\-#,##0\ "/>
  </numFmts>
  <fonts count="35">
    <font>
      <sz val="11"/>
      <color theme="1"/>
      <name val="Calibri"/>
      <family val="2"/>
      <charset val="204"/>
      <scheme val="minor"/>
    </font>
    <font>
      <sz val="10"/>
      <name val="Arial Cyr"/>
      <charset val="204"/>
    </font>
    <font>
      <sz val="12"/>
      <name val="Times New Roman Cyr"/>
      <charset val="204"/>
    </font>
    <font>
      <sz val="10"/>
      <name val="Helv"/>
      <charset val="204"/>
    </font>
    <font>
      <b/>
      <sz val="14"/>
      <name val="Times New Roman"/>
      <family val="1"/>
      <charset val="204"/>
    </font>
    <font>
      <sz val="12"/>
      <name val="Times New Roman"/>
      <family val="1"/>
      <charset val="204"/>
    </font>
    <font>
      <b/>
      <sz val="12"/>
      <name val="Times New Roman"/>
      <family val="1"/>
      <charset val="204"/>
    </font>
    <font>
      <sz val="10"/>
      <name val="Times New Roman"/>
      <family val="1"/>
      <charset val="204"/>
    </font>
    <font>
      <b/>
      <sz val="10"/>
      <name val="Times New Roman"/>
      <family val="1"/>
      <charset val="204"/>
    </font>
    <font>
      <sz val="10"/>
      <name val="Arial"/>
      <family val="2"/>
      <charset val="204"/>
    </font>
    <font>
      <b/>
      <sz val="10"/>
      <name val="Arial Cyr"/>
      <charset val="204"/>
    </font>
    <font>
      <sz val="12"/>
      <name val="Times New Roman Cyr"/>
      <family val="1"/>
      <charset val="204"/>
    </font>
    <font>
      <sz val="12"/>
      <name val="Arial Cyr"/>
      <charset val="204"/>
    </font>
    <font>
      <sz val="12"/>
      <color indexed="8"/>
      <name val="Times New Roman"/>
      <family val="1"/>
      <charset val="204"/>
    </font>
    <font>
      <sz val="8"/>
      <name val="Arial"/>
      <family val="2"/>
      <charset val="204"/>
    </font>
    <font>
      <b/>
      <sz val="10"/>
      <name val="Arial"/>
      <family val="2"/>
      <charset val="204"/>
    </font>
    <font>
      <sz val="14"/>
      <name val="Times New Roman"/>
      <family val="1"/>
      <charset val="204"/>
    </font>
    <font>
      <sz val="10"/>
      <name val="Arial"/>
      <family val="2"/>
      <charset val="204"/>
    </font>
    <font>
      <b/>
      <sz val="14"/>
      <name val="Arial Cyr"/>
      <charset val="204"/>
    </font>
    <font>
      <sz val="10"/>
      <name val="Arial"/>
      <family val="2"/>
      <charset val="204"/>
    </font>
    <font>
      <sz val="8"/>
      <name val="Arial Cyr"/>
      <charset val="204"/>
    </font>
    <font>
      <sz val="9"/>
      <name val="Times New Roman"/>
      <family val="1"/>
      <charset val="204"/>
    </font>
    <font>
      <sz val="8"/>
      <name val="Calibri"/>
      <family val="2"/>
      <charset val="204"/>
    </font>
    <font>
      <sz val="10"/>
      <name val="Arial"/>
      <family val="2"/>
      <charset val="204"/>
    </font>
    <font>
      <sz val="11"/>
      <color indexed="8"/>
      <name val="Calibri"/>
      <family val="2"/>
    </font>
    <font>
      <b/>
      <sz val="9"/>
      <name val="Times New Roman"/>
      <family val="1"/>
      <charset val="204"/>
    </font>
    <font>
      <b/>
      <sz val="12"/>
      <name val="Arial Cyr"/>
      <charset val="204"/>
    </font>
    <font>
      <sz val="8"/>
      <name val="Times New Roman"/>
      <family val="1"/>
      <charset val="204"/>
    </font>
    <font>
      <sz val="10"/>
      <name val="Arial"/>
      <family val="2"/>
      <charset val="204"/>
    </font>
    <font>
      <sz val="9"/>
      <color indexed="8"/>
      <name val="Times New Roman"/>
      <family val="1"/>
      <charset val="204"/>
    </font>
    <font>
      <i/>
      <sz val="14"/>
      <name val="Times New Roman"/>
      <family val="1"/>
      <charset val="204"/>
    </font>
    <font>
      <b/>
      <i/>
      <sz val="8"/>
      <name val="Arial"/>
      <family val="2"/>
      <charset val="204"/>
    </font>
    <font>
      <sz val="11"/>
      <color theme="1"/>
      <name val="Calibri"/>
      <family val="2"/>
      <scheme val="minor"/>
    </font>
    <font>
      <sz val="14"/>
      <name val="Times New Roman Cyr"/>
      <family val="1"/>
      <charset val="204"/>
    </font>
    <font>
      <sz val="10"/>
      <color indexed="0"/>
      <name val="Arial"/>
      <family val="2"/>
      <charset val="204"/>
    </font>
  </fonts>
  <fills count="3">
    <fill>
      <patternFill patternType="none"/>
    </fill>
    <fill>
      <patternFill patternType="gray125"/>
    </fill>
    <fill>
      <patternFill patternType="solid">
        <fgColor indexed="9"/>
        <bgColor indexed="64"/>
      </patternFill>
    </fill>
  </fills>
  <borders count="21">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hair">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8">
    <xf numFmtId="0" fontId="0" fillId="0" borderId="0"/>
    <xf numFmtId="0" fontId="3" fillId="0" borderId="0"/>
    <xf numFmtId="0" fontId="9" fillId="0" borderId="0"/>
    <xf numFmtId="0" fontId="17" fillId="0" borderId="0"/>
    <xf numFmtId="0" fontId="9" fillId="0" borderId="0"/>
    <xf numFmtId="0" fontId="9" fillId="0" borderId="0"/>
    <xf numFmtId="0" fontId="1" fillId="0" borderId="0"/>
    <xf numFmtId="0" fontId="32" fillId="0" borderId="0"/>
    <xf numFmtId="0" fontId="28" fillId="0" borderId="0"/>
    <xf numFmtId="0" fontId="17"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7" fillId="0" borderId="0"/>
    <xf numFmtId="0" fontId="3" fillId="0" borderId="0"/>
    <xf numFmtId="43" fontId="1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4" fillId="0" borderId="0" applyFont="0" applyFill="0" applyBorder="0" applyAlignment="0" applyProtection="0"/>
  </cellStyleXfs>
  <cellXfs count="364">
    <xf numFmtId="0" fontId="0" fillId="0" borderId="0" xfId="0"/>
    <xf numFmtId="0" fontId="1" fillId="0" borderId="0" xfId="12"/>
    <xf numFmtId="4" fontId="5" fillId="0" borderId="1" xfId="13" applyNumberFormat="1" applyFont="1" applyFill="1" applyBorder="1" applyAlignment="1">
      <alignment vertical="top" wrapText="1"/>
    </xf>
    <xf numFmtId="0" fontId="5" fillId="0" borderId="2" xfId="15" applyFont="1" applyFill="1" applyBorder="1" applyAlignment="1">
      <alignment vertical="top" wrapText="1"/>
    </xf>
    <xf numFmtId="0" fontId="5" fillId="0" borderId="2" xfId="13" applyFont="1" applyFill="1" applyBorder="1" applyAlignment="1">
      <alignment horizontal="center" vertical="top" wrapText="1"/>
    </xf>
    <xf numFmtId="4" fontId="5" fillId="0" borderId="3" xfId="13" applyNumberFormat="1" applyFont="1" applyFill="1" applyBorder="1" applyAlignment="1">
      <alignment vertical="top" wrapText="1"/>
    </xf>
    <xf numFmtId="0" fontId="5" fillId="0" borderId="4" xfId="13" applyFont="1" applyFill="1" applyBorder="1" applyAlignment="1">
      <alignment vertical="top" wrapText="1"/>
    </xf>
    <xf numFmtId="0" fontId="5" fillId="0" borderId="4" xfId="13" applyFont="1" applyFill="1" applyBorder="1" applyAlignment="1">
      <alignment horizontal="center" vertical="top" wrapText="1"/>
    </xf>
    <xf numFmtId="0" fontId="5" fillId="0" borderId="5" xfId="13" applyFont="1" applyFill="1" applyBorder="1" applyAlignment="1">
      <alignment horizontal="center" vertical="top" wrapText="1" shrinkToFit="1"/>
    </xf>
    <xf numFmtId="49" fontId="5" fillId="0" borderId="4" xfId="13" applyNumberFormat="1" applyFont="1" applyFill="1" applyBorder="1" applyAlignment="1">
      <alignment horizontal="center" vertical="top" wrapText="1"/>
    </xf>
    <xf numFmtId="0" fontId="5" fillId="0" borderId="4" xfId="13" applyFont="1" applyFill="1" applyBorder="1" applyAlignment="1">
      <alignment vertical="top" wrapText="1" shrinkToFit="1"/>
    </xf>
    <xf numFmtId="4" fontId="5" fillId="0" borderId="3" xfId="13" applyNumberFormat="1" applyFont="1" applyFill="1" applyBorder="1" applyAlignment="1">
      <alignment vertical="top" wrapText="1" shrinkToFit="1"/>
    </xf>
    <xf numFmtId="49" fontId="5" fillId="0" borderId="4" xfId="13" applyNumberFormat="1" applyFont="1" applyFill="1" applyBorder="1" applyAlignment="1">
      <alignment vertical="top" wrapText="1" shrinkToFit="1"/>
    </xf>
    <xf numFmtId="49" fontId="5" fillId="0" borderId="4" xfId="13" applyNumberFormat="1" applyFont="1" applyFill="1" applyBorder="1" applyAlignment="1">
      <alignment horizontal="center" vertical="top" wrapText="1" shrinkToFit="1"/>
    </xf>
    <xf numFmtId="0" fontId="10" fillId="0" borderId="0" xfId="12" applyFont="1"/>
    <xf numFmtId="3" fontId="5" fillId="0" borderId="1" xfId="13" applyNumberFormat="1" applyFont="1" applyFill="1" applyBorder="1" applyAlignment="1">
      <alignment horizontal="center" wrapText="1" shrinkToFit="1"/>
    </xf>
    <xf numFmtId="49" fontId="5" fillId="0" borderId="2" xfId="13" applyNumberFormat="1" applyFont="1" applyFill="1" applyBorder="1" applyAlignment="1">
      <alignment horizontal="center" wrapText="1" shrinkToFit="1"/>
    </xf>
    <xf numFmtId="0" fontId="5" fillId="0" borderId="6" xfId="13" applyFont="1" applyFill="1" applyBorder="1" applyAlignment="1">
      <alignment horizontal="center" vertical="top" wrapText="1" shrinkToFit="1"/>
    </xf>
    <xf numFmtId="164" fontId="5" fillId="0" borderId="7" xfId="13" applyNumberFormat="1" applyFont="1" applyFill="1" applyBorder="1" applyAlignment="1">
      <alignment horizontal="center" vertical="center" wrapText="1" shrinkToFit="1"/>
    </xf>
    <xf numFmtId="49" fontId="5" fillId="0" borderId="8" xfId="13" applyNumberFormat="1" applyFont="1" applyFill="1" applyBorder="1" applyAlignment="1">
      <alignment horizontal="center" vertical="center" wrapText="1" shrinkToFit="1"/>
    </xf>
    <xf numFmtId="0" fontId="5" fillId="0" borderId="9" xfId="13" applyFont="1" applyFill="1" applyBorder="1" applyAlignment="1">
      <alignment horizontal="center" vertical="center" wrapText="1" shrinkToFit="1"/>
    </xf>
    <xf numFmtId="164" fontId="5" fillId="0" borderId="0" xfId="13" applyNumberFormat="1" applyFont="1" applyFill="1" applyBorder="1" applyAlignment="1">
      <alignment horizontal="right" wrapText="1" shrinkToFit="1"/>
    </xf>
    <xf numFmtId="0" fontId="7" fillId="0" borderId="0" xfId="13" applyFont="1" applyFill="1" applyAlignment="1">
      <alignment horizontal="center" vertical="top" wrapText="1" shrinkToFit="1"/>
    </xf>
    <xf numFmtId="0" fontId="11" fillId="0" borderId="0" xfId="12" applyFont="1" applyFill="1" applyAlignment="1">
      <alignment horizontal="right"/>
    </xf>
    <xf numFmtId="0" fontId="12" fillId="0" borderId="0" xfId="12" applyFont="1"/>
    <xf numFmtId="0" fontId="7" fillId="0" borderId="0" xfId="13" applyFont="1" applyFill="1" applyAlignment="1">
      <alignment horizontal="center" vertical="top" wrapText="1"/>
    </xf>
    <xf numFmtId="0" fontId="1" fillId="0" borderId="0" xfId="18" applyFont="1"/>
    <xf numFmtId="0" fontId="5" fillId="0" borderId="0" xfId="18" applyFont="1"/>
    <xf numFmtId="164" fontId="5" fillId="0" borderId="0" xfId="17" applyNumberFormat="1" applyFont="1" applyFill="1" applyAlignment="1"/>
    <xf numFmtId="0" fontId="5" fillId="0" borderId="0" xfId="17" applyFont="1" applyFill="1" applyAlignment="1">
      <alignment horizontal="center" wrapText="1"/>
    </xf>
    <xf numFmtId="0" fontId="5" fillId="0" borderId="0" xfId="21" applyFont="1" applyFill="1" applyAlignment="1">
      <alignment horizontal="left" vertical="top"/>
    </xf>
    <xf numFmtId="0" fontId="5" fillId="0" borderId="0" xfId="18" applyFont="1" applyFill="1" applyAlignment="1">
      <alignment vertical="top" wrapText="1"/>
    </xf>
    <xf numFmtId="0" fontId="5" fillId="0" borderId="0" xfId="21" applyFont="1" applyFill="1"/>
    <xf numFmtId="0" fontId="5" fillId="0" borderId="0" xfId="21" applyFont="1" applyFill="1" applyAlignment="1">
      <alignment vertical="top"/>
    </xf>
    <xf numFmtId="0" fontId="13" fillId="0" borderId="0" xfId="21" applyFont="1" applyFill="1" applyAlignment="1">
      <alignment horizontal="right"/>
    </xf>
    <xf numFmtId="0" fontId="1" fillId="0" borderId="0" xfId="21"/>
    <xf numFmtId="0" fontId="1" fillId="0" borderId="0" xfId="21" applyFill="1"/>
    <xf numFmtId="4" fontId="10" fillId="0" borderId="0" xfId="21" applyNumberFormat="1" applyFont="1" applyFill="1"/>
    <xf numFmtId="0" fontId="10" fillId="0" borderId="0" xfId="21" applyFont="1" applyFill="1"/>
    <xf numFmtId="4" fontId="1" fillId="0" borderId="0" xfId="21" applyNumberFormat="1" applyFill="1"/>
    <xf numFmtId="49" fontId="1" fillId="0" borderId="0" xfId="21" applyNumberFormat="1" applyAlignment="1">
      <alignment vertical="top"/>
    </xf>
    <xf numFmtId="0" fontId="1" fillId="0" borderId="0" xfId="21" applyNumberFormat="1"/>
    <xf numFmtId="49" fontId="1" fillId="0" borderId="0" xfId="21" applyNumberFormat="1"/>
    <xf numFmtId="4" fontId="1" fillId="0" borderId="0" xfId="21" applyNumberFormat="1"/>
    <xf numFmtId="0" fontId="5" fillId="0" borderId="4" xfId="18" applyFont="1" applyBorder="1"/>
    <xf numFmtId="0" fontId="3" fillId="0" borderId="0" xfId="23"/>
    <xf numFmtId="0" fontId="17" fillId="0" borderId="0" xfId="22"/>
    <xf numFmtId="164" fontId="16" fillId="0" borderId="0" xfId="17" applyNumberFormat="1" applyFont="1" applyFill="1" applyAlignment="1"/>
    <xf numFmtId="0" fontId="11" fillId="0" borderId="0" xfId="23" applyFont="1" applyFill="1"/>
    <xf numFmtId="0" fontId="17" fillId="0" borderId="0" xfId="22" applyFill="1"/>
    <xf numFmtId="4" fontId="15" fillId="0" borderId="0" xfId="22" applyNumberFormat="1" applyFont="1" applyFill="1"/>
    <xf numFmtId="0" fontId="15" fillId="0" borderId="0" xfId="22" applyFont="1" applyFill="1"/>
    <xf numFmtId="49" fontId="7" fillId="0" borderId="4" xfId="3" applyNumberFormat="1" applyFont="1" applyBorder="1" applyAlignment="1">
      <alignment horizontal="center" vertical="top" wrapText="1"/>
    </xf>
    <xf numFmtId="4" fontId="5" fillId="0" borderId="4" xfId="3" applyNumberFormat="1" applyFont="1" applyFill="1" applyBorder="1" applyAlignment="1">
      <alignment horizontal="right" vertical="top" wrapText="1"/>
    </xf>
    <xf numFmtId="4" fontId="17" fillId="0" borderId="0" xfId="22" applyNumberFormat="1" applyFill="1"/>
    <xf numFmtId="4" fontId="5" fillId="0" borderId="4" xfId="23" applyNumberFormat="1" applyFont="1" applyFill="1" applyBorder="1" applyAlignment="1">
      <alignment vertical="top"/>
    </xf>
    <xf numFmtId="0" fontId="15" fillId="0" borderId="0" xfId="22" applyFont="1"/>
    <xf numFmtId="4" fontId="15" fillId="0" borderId="0" xfId="22" applyNumberFormat="1" applyFont="1"/>
    <xf numFmtId="4" fontId="17" fillId="0" borderId="0" xfId="22" applyNumberFormat="1"/>
    <xf numFmtId="4" fontId="3" fillId="0" borderId="0" xfId="23" applyNumberFormat="1"/>
    <xf numFmtId="0" fontId="5" fillId="0" borderId="0" xfId="12" applyFont="1"/>
    <xf numFmtId="49" fontId="5" fillId="0" borderId="7" xfId="13" applyNumberFormat="1" applyFont="1" applyFill="1" applyBorder="1" applyAlignment="1">
      <alignment horizontal="center" vertical="center" wrapText="1" shrinkToFit="1"/>
    </xf>
    <xf numFmtId="49" fontId="5" fillId="0" borderId="1" xfId="13" applyNumberFormat="1" applyFont="1" applyFill="1" applyBorder="1" applyAlignment="1">
      <alignment horizontal="center" wrapText="1" shrinkToFit="1"/>
    </xf>
    <xf numFmtId="0" fontId="5" fillId="0" borderId="10" xfId="13" applyFont="1" applyFill="1" applyBorder="1" applyAlignment="1">
      <alignment horizontal="center" vertical="top" wrapText="1" shrinkToFit="1"/>
    </xf>
    <xf numFmtId="0" fontId="18" fillId="0" borderId="0" xfId="12" applyFont="1" applyAlignment="1">
      <alignment horizontal="left"/>
    </xf>
    <xf numFmtId="0" fontId="5" fillId="0" borderId="11" xfId="13" applyFont="1" applyFill="1" applyBorder="1" applyAlignment="1">
      <alignment horizontal="center" vertical="top" wrapText="1" shrinkToFit="1"/>
    </xf>
    <xf numFmtId="49" fontId="5" fillId="0" borderId="3" xfId="13" applyNumberFormat="1" applyFont="1" applyFill="1" applyBorder="1" applyAlignment="1">
      <alignment vertical="top" wrapText="1" shrinkToFit="1"/>
    </xf>
    <xf numFmtId="0" fontId="5" fillId="0" borderId="3" xfId="13" applyFont="1" applyFill="1" applyBorder="1" applyAlignment="1">
      <alignment vertical="top" wrapText="1" shrinkToFit="1"/>
    </xf>
    <xf numFmtId="0" fontId="5" fillId="0" borderId="3" xfId="13" applyFont="1" applyFill="1" applyBorder="1" applyAlignment="1">
      <alignment vertical="top" wrapText="1"/>
    </xf>
    <xf numFmtId="0" fontId="5" fillId="0" borderId="1" xfId="15" applyFont="1" applyFill="1" applyBorder="1" applyAlignment="1">
      <alignment vertical="top" wrapText="1"/>
    </xf>
    <xf numFmtId="0" fontId="5" fillId="0" borderId="0" xfId="12" applyFont="1" applyFill="1" applyAlignment="1"/>
    <xf numFmtId="0" fontId="5" fillId="0" borderId="0" xfId="18" applyFont="1" applyFill="1" applyAlignment="1">
      <alignment horizontal="right"/>
    </xf>
    <xf numFmtId="0" fontId="1" fillId="0" borderId="0" xfId="18" applyFont="1" applyAlignment="1">
      <alignment horizontal="center"/>
    </xf>
    <xf numFmtId="0" fontId="10" fillId="0" borderId="0" xfId="18" applyFont="1"/>
    <xf numFmtId="1" fontId="1" fillId="0" borderId="0" xfId="18" applyNumberFormat="1" applyFont="1"/>
    <xf numFmtId="0" fontId="11" fillId="0" borderId="0" xfId="18" applyFont="1" applyFill="1"/>
    <xf numFmtId="0" fontId="11" fillId="0" borderId="0" xfId="12" applyFont="1" applyFill="1" applyAlignment="1"/>
    <xf numFmtId="0" fontId="1" fillId="0" borderId="0" xfId="19" applyFont="1"/>
    <xf numFmtId="0" fontId="1" fillId="0" borderId="0" xfId="16" applyFont="1"/>
    <xf numFmtId="0" fontId="11" fillId="0" borderId="0" xfId="16" applyFont="1" applyFill="1"/>
    <xf numFmtId="0" fontId="1" fillId="0" borderId="0" xfId="16" applyFont="1" applyAlignment="1">
      <alignment horizontal="center"/>
    </xf>
    <xf numFmtId="3" fontId="1" fillId="0" borderId="0" xfId="16" applyNumberFormat="1" applyFont="1"/>
    <xf numFmtId="0" fontId="10" fillId="0" borderId="0" xfId="16" applyFont="1"/>
    <xf numFmtId="3" fontId="7" fillId="0" borderId="0" xfId="16" applyNumberFormat="1" applyFont="1" applyBorder="1" applyAlignment="1">
      <alignment horizontal="center"/>
    </xf>
    <xf numFmtId="4" fontId="1" fillId="0" borderId="0" xfId="16" applyNumberFormat="1" applyFont="1"/>
    <xf numFmtId="0" fontId="16" fillId="0" borderId="0" xfId="17" applyFont="1" applyFill="1" applyAlignment="1">
      <alignment horizontal="center" vertical="top" wrapText="1"/>
    </xf>
    <xf numFmtId="0" fontId="7" fillId="0" borderId="0" xfId="17" applyFont="1" applyFill="1" applyAlignment="1">
      <alignment horizontal="center" wrapText="1"/>
    </xf>
    <xf numFmtId="164" fontId="7" fillId="0" borderId="0" xfId="17" applyNumberFormat="1" applyFont="1" applyFill="1" applyAlignment="1">
      <alignment horizontal="center" wrapText="1"/>
    </xf>
    <xf numFmtId="0" fontId="16" fillId="0" borderId="0" xfId="17" applyFont="1" applyFill="1" applyAlignment="1">
      <alignment horizontal="center" vertical="top" wrapText="1" shrinkToFit="1"/>
    </xf>
    <xf numFmtId="164" fontId="16" fillId="0" borderId="0" xfId="17" applyNumberFormat="1" applyFont="1" applyFill="1" applyBorder="1" applyAlignment="1">
      <alignment horizontal="center" wrapText="1" shrinkToFit="1"/>
    </xf>
    <xf numFmtId="49" fontId="16" fillId="0" borderId="4" xfId="17" applyNumberFormat="1" applyFont="1" applyFill="1" applyBorder="1" applyAlignment="1">
      <alignment horizontal="left" wrapText="1" shrinkToFit="1"/>
    </xf>
    <xf numFmtId="49" fontId="16" fillId="0" borderId="4" xfId="17" applyNumberFormat="1" applyFont="1" applyFill="1" applyBorder="1" applyAlignment="1">
      <alignment horizontal="left" vertical="top" wrapText="1" shrinkToFit="1"/>
    </xf>
    <xf numFmtId="0" fontId="16" fillId="0" borderId="0" xfId="17" applyFont="1" applyFill="1" applyAlignment="1">
      <alignment horizontal="center" wrapText="1"/>
    </xf>
    <xf numFmtId="164" fontId="16" fillId="0" borderId="0" xfId="17" applyNumberFormat="1" applyFont="1" applyFill="1" applyAlignment="1">
      <alignment horizontal="center" wrapText="1"/>
    </xf>
    <xf numFmtId="0" fontId="7" fillId="0" borderId="0" xfId="17" applyFont="1" applyFill="1" applyAlignment="1">
      <alignment horizontal="center" vertical="top" wrapText="1"/>
    </xf>
    <xf numFmtId="0" fontId="14" fillId="0" borderId="0" xfId="0" applyNumberFormat="1" applyFont="1" applyFill="1" applyBorder="1" applyAlignment="1" applyProtection="1">
      <alignment vertical="top"/>
    </xf>
    <xf numFmtId="0" fontId="5" fillId="0" borderId="4" xfId="0" applyNumberFormat="1" applyFont="1" applyFill="1" applyBorder="1" applyAlignment="1" applyProtection="1">
      <alignment horizontal="center" vertical="center"/>
    </xf>
    <xf numFmtId="0" fontId="9" fillId="0" borderId="0" xfId="22" applyFont="1" applyFill="1" applyAlignment="1">
      <alignment horizontal="center" vertical="center" wrapText="1"/>
    </xf>
    <xf numFmtId="0" fontId="5" fillId="0" borderId="0" xfId="18" applyFont="1" applyAlignment="1"/>
    <xf numFmtId="0" fontId="5" fillId="0" borderId="0" xfId="18" applyFont="1" applyAlignment="1">
      <alignment vertical="justify"/>
    </xf>
    <xf numFmtId="0" fontId="12" fillId="0" borderId="0" xfId="18" applyFont="1"/>
    <xf numFmtId="0" fontId="1" fillId="0" borderId="0" xfId="21" applyFont="1" applyFill="1"/>
    <xf numFmtId="165" fontId="5" fillId="0" borderId="4" xfId="0" applyNumberFormat="1" applyFont="1" applyFill="1" applyBorder="1" applyAlignment="1" applyProtection="1">
      <alignment horizontal="center" vertical="center"/>
    </xf>
    <xf numFmtId="4" fontId="1" fillId="0" borderId="0" xfId="18" applyNumberFormat="1" applyFont="1"/>
    <xf numFmtId="0" fontId="17" fillId="0" borderId="0" xfId="22" applyAlignment="1"/>
    <xf numFmtId="0" fontId="3" fillId="0" borderId="0" xfId="23" applyAlignment="1"/>
    <xf numFmtId="0" fontId="5" fillId="0" borderId="0" xfId="0" applyFont="1" applyAlignment="1">
      <alignment horizontal="left"/>
    </xf>
    <xf numFmtId="0" fontId="13" fillId="0" borderId="0" xfId="0" applyFont="1"/>
    <xf numFmtId="0" fontId="5" fillId="0" borderId="0" xfId="0" applyFont="1" applyAlignment="1">
      <alignment horizontal="right"/>
    </xf>
    <xf numFmtId="0" fontId="20" fillId="0" borderId="0" xfId="0" applyFont="1" applyAlignment="1">
      <alignment horizontal="left"/>
    </xf>
    <xf numFmtId="0" fontId="20" fillId="0" borderId="0" xfId="0" applyFont="1" applyAlignment="1">
      <alignment horizontal="right"/>
    </xf>
    <xf numFmtId="49" fontId="5" fillId="0" borderId="4" xfId="0" applyNumberFormat="1" applyFont="1" applyFill="1" applyBorder="1" applyAlignment="1">
      <alignment horizontal="center" vertical="center"/>
    </xf>
    <xf numFmtId="49" fontId="7" fillId="0" borderId="4" xfId="0" applyNumberFormat="1" applyFont="1" applyFill="1" applyBorder="1" applyAlignment="1">
      <alignment horizontal="center" vertical="center"/>
    </xf>
    <xf numFmtId="164" fontId="6" fillId="0" borderId="0" xfId="17" applyNumberFormat="1" applyFont="1" applyFill="1" applyAlignment="1"/>
    <xf numFmtId="0" fontId="20" fillId="0" borderId="0" xfId="0" applyFont="1" applyAlignment="1">
      <alignment vertical="center"/>
    </xf>
    <xf numFmtId="49" fontId="21" fillId="0" borderId="4" xfId="0" applyNumberFormat="1" applyFont="1" applyFill="1" applyBorder="1" applyAlignment="1">
      <alignment horizontal="center" vertical="center"/>
    </xf>
    <xf numFmtId="49" fontId="5" fillId="0" borderId="4" xfId="13" applyNumberFormat="1" applyFont="1" applyFill="1" applyBorder="1" applyAlignment="1">
      <alignment horizontal="center" vertical="center" wrapText="1" shrinkToFit="1"/>
    </xf>
    <xf numFmtId="0" fontId="5" fillId="0" borderId="4" xfId="13" applyFont="1" applyFill="1" applyBorder="1" applyAlignment="1">
      <alignment horizontal="center" vertical="center" wrapText="1"/>
    </xf>
    <xf numFmtId="49" fontId="5" fillId="0" borderId="4" xfId="13" applyNumberFormat="1" applyFont="1" applyFill="1" applyBorder="1" applyAlignment="1">
      <alignment horizontal="center" vertical="center" wrapText="1"/>
    </xf>
    <xf numFmtId="0" fontId="5" fillId="0" borderId="2" xfId="13" applyFont="1" applyFill="1" applyBorder="1" applyAlignment="1">
      <alignment horizontal="center" vertical="center" wrapText="1"/>
    </xf>
    <xf numFmtId="4" fontId="5" fillId="0" borderId="4" xfId="16" applyNumberFormat="1" applyFont="1" applyBorder="1" applyAlignment="1">
      <alignment horizontal="center"/>
    </xf>
    <xf numFmtId="4" fontId="5" fillId="0" borderId="4" xfId="18" applyNumberFormat="1" applyFont="1" applyBorder="1" applyAlignment="1">
      <alignment horizontal="center"/>
    </xf>
    <xf numFmtId="3" fontId="5" fillId="0" borderId="4" xfId="23" applyNumberFormat="1" applyFont="1" applyBorder="1" applyAlignment="1">
      <alignment horizontal="center"/>
    </xf>
    <xf numFmtId="0" fontId="5" fillId="0" borderId="4" xfId="14" applyNumberFormat="1" applyFont="1" applyFill="1" applyBorder="1" applyAlignment="1">
      <alignment vertical="top" wrapText="1"/>
    </xf>
    <xf numFmtId="0" fontId="5" fillId="0" borderId="4" xfId="11" applyFont="1" applyFill="1" applyBorder="1" applyAlignment="1">
      <alignment vertical="top" wrapText="1"/>
    </xf>
    <xf numFmtId="0" fontId="12" fillId="0" borderId="0" xfId="7" applyFont="1" applyFill="1" applyAlignment="1">
      <alignment vertical="top"/>
    </xf>
    <xf numFmtId="49" fontId="5" fillId="0" borderId="0" xfId="7" applyNumberFormat="1" applyFont="1" applyFill="1" applyAlignment="1">
      <alignment horizontal="center" vertical="top" wrapText="1"/>
    </xf>
    <xf numFmtId="0" fontId="12" fillId="0" borderId="0" xfId="7" applyFont="1" applyFill="1"/>
    <xf numFmtId="49" fontId="26" fillId="0" borderId="0" xfId="7" applyNumberFormat="1" applyFont="1" applyFill="1" applyAlignment="1">
      <alignment horizontal="center" vertical="top"/>
    </xf>
    <xf numFmtId="49" fontId="6" fillId="0" borderId="0" xfId="7" applyNumberFormat="1" applyFont="1" applyFill="1" applyAlignment="1">
      <alignment horizontal="center" vertical="top"/>
    </xf>
    <xf numFmtId="0" fontId="2" fillId="0" borderId="0" xfId="12" applyFont="1" applyFill="1" applyAlignment="1"/>
    <xf numFmtId="0" fontId="29" fillId="2" borderId="4" xfId="0" applyFont="1" applyFill="1" applyBorder="1"/>
    <xf numFmtId="49" fontId="5" fillId="0" borderId="12" xfId="0" applyNumberFormat="1" applyFont="1" applyBorder="1" applyAlignment="1" applyProtection="1">
      <alignment horizontal="left" vertical="top" wrapText="1"/>
    </xf>
    <xf numFmtId="49" fontId="5" fillId="0" borderId="12" xfId="0" applyNumberFormat="1" applyFont="1" applyBorder="1" applyAlignment="1" applyProtection="1">
      <alignment horizontal="center" vertical="top" wrapText="1"/>
    </xf>
    <xf numFmtId="4" fontId="5" fillId="0" borderId="12" xfId="0" applyNumberFormat="1" applyFont="1" applyBorder="1" applyAlignment="1" applyProtection="1">
      <alignment horizontal="right" vertical="top" wrapText="1"/>
    </xf>
    <xf numFmtId="49" fontId="5" fillId="0" borderId="4" xfId="0" applyNumberFormat="1" applyFont="1" applyBorder="1" applyAlignment="1" applyProtection="1">
      <alignment horizontal="left" vertical="top" wrapText="1"/>
    </xf>
    <xf numFmtId="49" fontId="5" fillId="0" borderId="4" xfId="0" applyNumberFormat="1" applyFont="1" applyBorder="1" applyAlignment="1" applyProtection="1">
      <alignment horizontal="center" vertical="top" wrapText="1"/>
    </xf>
    <xf numFmtId="4" fontId="5" fillId="0" borderId="4" xfId="0" applyNumberFormat="1" applyFont="1" applyBorder="1" applyAlignment="1" applyProtection="1">
      <alignment horizontal="right" vertical="top" wrapText="1"/>
    </xf>
    <xf numFmtId="166" fontId="5" fillId="0" borderId="4" xfId="0" applyNumberFormat="1" applyFont="1" applyBorder="1" applyAlignment="1" applyProtection="1">
      <alignment horizontal="left" vertical="top" wrapText="1"/>
    </xf>
    <xf numFmtId="49" fontId="27" fillId="0" borderId="4" xfId="0" applyNumberFormat="1" applyFont="1" applyFill="1" applyBorder="1" applyAlignment="1">
      <alignment horizontal="center" vertical="center"/>
    </xf>
    <xf numFmtId="49" fontId="12" fillId="0" borderId="0" xfId="7" applyNumberFormat="1" applyFont="1" applyFill="1" applyAlignment="1">
      <alignment horizontal="center" vertical="top"/>
    </xf>
    <xf numFmtId="0" fontId="5" fillId="0" borderId="0" xfId="7" applyFont="1" applyFill="1" applyAlignment="1">
      <alignment horizontal="right" vertical="top"/>
    </xf>
    <xf numFmtId="2" fontId="26" fillId="0" borderId="0" xfId="7" applyNumberFormat="1" applyFont="1" applyFill="1" applyAlignment="1">
      <alignment horizontal="center" vertical="top"/>
    </xf>
    <xf numFmtId="0" fontId="5" fillId="0" borderId="4" xfId="7" applyFont="1" applyBorder="1" applyAlignment="1">
      <alignment horizontal="center" vertical="top" wrapText="1"/>
    </xf>
    <xf numFmtId="49" fontId="5" fillId="0" borderId="4" xfId="7" applyNumberFormat="1" applyFont="1" applyFill="1" applyBorder="1" applyAlignment="1">
      <alignment horizontal="center" vertical="top" wrapText="1"/>
    </xf>
    <xf numFmtId="164" fontId="5" fillId="0" borderId="4" xfId="7" applyNumberFormat="1" applyFont="1" applyFill="1" applyBorder="1" applyAlignment="1">
      <alignment horizontal="center" vertical="top" wrapText="1"/>
    </xf>
    <xf numFmtId="0" fontId="5" fillId="0" borderId="4" xfId="7" applyFont="1" applyFill="1" applyBorder="1" applyAlignment="1">
      <alignment horizontal="center" vertical="top"/>
    </xf>
    <xf numFmtId="49" fontId="5" fillId="0" borderId="4" xfId="7" applyNumberFormat="1" applyFont="1" applyFill="1" applyBorder="1" applyAlignment="1">
      <alignment horizontal="center" vertical="top"/>
    </xf>
    <xf numFmtId="0" fontId="6" fillId="0" borderId="0" xfId="7" applyFont="1" applyFill="1" applyAlignment="1">
      <alignment horizontal="center"/>
    </xf>
    <xf numFmtId="0" fontId="5" fillId="0" borderId="4" xfId="7" applyFont="1" applyFill="1" applyBorder="1" applyAlignment="1">
      <alignment vertical="top" wrapText="1"/>
    </xf>
    <xf numFmtId="49" fontId="5" fillId="2" borderId="4" xfId="7" applyNumberFormat="1" applyFont="1" applyFill="1" applyBorder="1" applyAlignment="1">
      <alignment horizontal="center" vertical="top"/>
    </xf>
    <xf numFmtId="0" fontId="5" fillId="2" borderId="4" xfId="7" applyFont="1" applyFill="1" applyBorder="1" applyAlignment="1">
      <alignment horizontal="center" vertical="top"/>
    </xf>
    <xf numFmtId="0" fontId="13" fillId="0" borderId="4" xfId="7" applyNumberFormat="1" applyFont="1" applyFill="1" applyBorder="1" applyAlignment="1">
      <alignment vertical="center" wrapText="1"/>
    </xf>
    <xf numFmtId="0" fontId="13" fillId="0" borderId="4" xfId="7" applyNumberFormat="1" applyFont="1" applyFill="1" applyBorder="1" applyAlignment="1">
      <alignment vertical="top" wrapText="1"/>
    </xf>
    <xf numFmtId="0" fontId="13" fillId="0" borderId="4" xfId="7" applyFont="1" applyFill="1" applyBorder="1" applyAlignment="1">
      <alignment vertical="top" wrapText="1"/>
    </xf>
    <xf numFmtId="49" fontId="5" fillId="2" borderId="4" xfId="7" applyNumberFormat="1" applyFont="1" applyFill="1" applyBorder="1" applyAlignment="1">
      <alignment horizontal="center" vertical="top" wrapText="1"/>
    </xf>
    <xf numFmtId="0" fontId="5" fillId="0" borderId="4" xfId="7" applyFont="1" applyFill="1" applyBorder="1" applyAlignment="1">
      <alignment horizontal="center" vertical="top" wrapText="1"/>
    </xf>
    <xf numFmtId="0" fontId="5" fillId="0" borderId="4" xfId="20" applyFont="1" applyFill="1" applyBorder="1" applyAlignment="1">
      <alignment horizontal="justify" vertical="top" wrapText="1"/>
    </xf>
    <xf numFmtId="0" fontId="5" fillId="0" borderId="4" xfId="7" applyFont="1" applyFill="1" applyBorder="1" applyAlignment="1">
      <alignment horizontal="center"/>
    </xf>
    <xf numFmtId="0" fontId="5" fillId="0" borderId="4" xfId="7" applyFont="1" applyFill="1" applyBorder="1" applyAlignment="1">
      <alignment wrapText="1"/>
    </xf>
    <xf numFmtId="0" fontId="5" fillId="0" borderId="4" xfId="7" applyFont="1" applyFill="1" applyBorder="1"/>
    <xf numFmtId="0" fontId="5" fillId="0" borderId="4" xfId="7" applyFont="1" applyFill="1" applyBorder="1" applyAlignment="1">
      <alignment vertical="top"/>
    </xf>
    <xf numFmtId="0" fontId="6" fillId="0" borderId="0" xfId="0" applyFont="1" applyFill="1" applyBorder="1" applyAlignment="1">
      <alignment wrapText="1"/>
    </xf>
    <xf numFmtId="164" fontId="6" fillId="0" borderId="0" xfId="0" applyNumberFormat="1" applyFont="1" applyFill="1" applyBorder="1" applyAlignment="1">
      <alignment wrapText="1"/>
    </xf>
    <xf numFmtId="0" fontId="6" fillId="0" borderId="0" xfId="0" applyFont="1" applyFill="1" applyAlignment="1">
      <alignment wrapText="1"/>
    </xf>
    <xf numFmtId="0" fontId="25" fillId="0" borderId="0" xfId="0" applyFont="1" applyFill="1" applyBorder="1" applyAlignment="1">
      <alignment wrapText="1"/>
    </xf>
    <xf numFmtId="164" fontId="25" fillId="0" borderId="0" xfId="0" applyNumberFormat="1" applyFont="1" applyFill="1" applyBorder="1" applyAlignment="1">
      <alignment wrapText="1"/>
    </xf>
    <xf numFmtId="0" fontId="25" fillId="0" borderId="0" xfId="0" applyFont="1" applyFill="1" applyAlignment="1">
      <alignment wrapText="1"/>
    </xf>
    <xf numFmtId="0" fontId="8" fillId="0" borderId="0" xfId="0" applyFont="1" applyFill="1" applyBorder="1" applyAlignment="1">
      <alignment wrapText="1"/>
    </xf>
    <xf numFmtId="164" fontId="8" fillId="0" borderId="0" xfId="0" applyNumberFormat="1" applyFont="1" applyFill="1" applyBorder="1" applyAlignment="1">
      <alignment wrapText="1"/>
    </xf>
    <xf numFmtId="0" fontId="8" fillId="0" borderId="0" xfId="0" applyFont="1" applyFill="1" applyAlignment="1">
      <alignment wrapText="1"/>
    </xf>
    <xf numFmtId="0" fontId="7" fillId="0" borderId="4" xfId="0" applyFont="1" applyFill="1" applyBorder="1" applyAlignment="1">
      <alignment horizontal="left" vertical="top"/>
    </xf>
    <xf numFmtId="49" fontId="7" fillId="0" borderId="4" xfId="0" applyNumberFormat="1" applyFont="1" applyFill="1" applyBorder="1" applyAlignment="1">
      <alignment horizontal="center" vertical="top"/>
    </xf>
    <xf numFmtId="0" fontId="7" fillId="0" borderId="4" xfId="0" applyNumberFormat="1" applyFont="1" applyFill="1" applyBorder="1" applyAlignment="1">
      <alignment vertical="top" wrapText="1"/>
    </xf>
    <xf numFmtId="164" fontId="7" fillId="0" borderId="0" xfId="0" applyNumberFormat="1" applyFont="1" applyFill="1" applyBorder="1"/>
    <xf numFmtId="0" fontId="7" fillId="0" borderId="0" xfId="0" applyFont="1" applyFill="1" applyBorder="1"/>
    <xf numFmtId="3" fontId="7" fillId="0" borderId="0" xfId="0" applyNumberFormat="1" applyFont="1" applyFill="1" applyBorder="1"/>
    <xf numFmtId="0" fontId="7" fillId="0" borderId="0" xfId="0" applyFont="1" applyFill="1"/>
    <xf numFmtId="0" fontId="5" fillId="0" borderId="0" xfId="0" applyFont="1" applyFill="1"/>
    <xf numFmtId="49" fontId="5" fillId="0" borderId="0" xfId="0" applyNumberFormat="1" applyFont="1" applyFill="1"/>
    <xf numFmtId="0" fontId="5" fillId="0" borderId="0" xfId="0" applyFont="1" applyFill="1" applyBorder="1"/>
    <xf numFmtId="164" fontId="5" fillId="0" borderId="0" xfId="0" applyNumberFormat="1" applyFont="1" applyFill="1" applyBorder="1"/>
    <xf numFmtId="0" fontId="7" fillId="0" borderId="13" xfId="0" applyFont="1" applyFill="1" applyBorder="1" applyAlignment="1">
      <alignment horizontal="right" wrapText="1"/>
    </xf>
    <xf numFmtId="0" fontId="5" fillId="0" borderId="0" xfId="12" applyFont="1" applyFill="1" applyAlignment="1">
      <alignment horizontal="right"/>
    </xf>
    <xf numFmtId="164" fontId="5" fillId="0" borderId="0" xfId="17" applyNumberFormat="1" applyFont="1" applyFill="1" applyAlignment="1">
      <alignment horizontal="right"/>
    </xf>
    <xf numFmtId="4" fontId="1" fillId="0" borderId="0" xfId="12" applyNumberFormat="1"/>
    <xf numFmtId="0" fontId="21" fillId="0" borderId="4" xfId="18" applyFont="1" applyFill="1" applyBorder="1" applyAlignment="1">
      <alignment horizontal="center" vertical="top" wrapText="1"/>
    </xf>
    <xf numFmtId="0" fontId="5" fillId="0" borderId="4" xfId="18" applyFont="1" applyBorder="1" applyAlignment="1">
      <alignment horizontal="center"/>
    </xf>
    <xf numFmtId="0" fontId="16" fillId="0" borderId="4" xfId="0" applyFont="1" applyBorder="1"/>
    <xf numFmtId="4" fontId="5" fillId="0" borderId="4" xfId="0" applyNumberFormat="1" applyFont="1" applyBorder="1" applyAlignment="1">
      <alignment horizontal="center"/>
    </xf>
    <xf numFmtId="0" fontId="5" fillId="0" borderId="4" xfId="16" applyFont="1" applyBorder="1" applyAlignment="1">
      <alignment horizontal="center"/>
    </xf>
    <xf numFmtId="2" fontId="1" fillId="0" borderId="0" xfId="16" applyNumberFormat="1" applyFont="1"/>
    <xf numFmtId="0" fontId="7" fillId="0" borderId="4" xfId="0" applyNumberFormat="1" applyFont="1" applyFill="1" applyBorder="1" applyAlignment="1" applyProtection="1">
      <alignment horizontal="center" vertical="center"/>
    </xf>
    <xf numFmtId="0" fontId="7" fillId="0" borderId="4" xfId="0" applyNumberFormat="1" applyFont="1" applyFill="1" applyBorder="1" applyAlignment="1" applyProtection="1">
      <alignment horizontal="center" vertical="center" wrapText="1"/>
    </xf>
    <xf numFmtId="4" fontId="5" fillId="0" borderId="4" xfId="0" applyNumberFormat="1" applyFont="1" applyBorder="1"/>
    <xf numFmtId="4" fontId="16" fillId="0" borderId="4" xfId="18" applyNumberFormat="1" applyFont="1" applyBorder="1" applyAlignment="1">
      <alignment horizontal="center"/>
    </xf>
    <xf numFmtId="0" fontId="7" fillId="2" borderId="4" xfId="20" applyFont="1" applyFill="1" applyBorder="1" applyAlignment="1">
      <alignment horizontal="center" vertical="top"/>
    </xf>
    <xf numFmtId="49" fontId="7" fillId="0" borderId="4" xfId="27" applyNumberFormat="1" applyFont="1" applyFill="1" applyBorder="1" applyAlignment="1">
      <alignment horizontal="center" vertical="top"/>
    </xf>
    <xf numFmtId="0" fontId="7" fillId="0" borderId="4" xfId="20" applyFont="1" applyFill="1" applyBorder="1" applyAlignment="1">
      <alignment vertical="top" wrapText="1"/>
    </xf>
    <xf numFmtId="0" fontId="7" fillId="0" borderId="4" xfId="14" applyNumberFormat="1" applyFont="1" applyFill="1" applyBorder="1" applyAlignment="1">
      <alignment horizontal="left" vertical="top" wrapText="1"/>
    </xf>
    <xf numFmtId="4" fontId="7" fillId="0" borderId="0" xfId="0" applyNumberFormat="1" applyFont="1" applyFill="1"/>
    <xf numFmtId="168" fontId="7" fillId="0" borderId="0" xfId="20" applyNumberFormat="1" applyFont="1" applyFill="1" applyBorder="1" applyAlignment="1">
      <alignment horizontal="right" vertical="top" wrapText="1"/>
    </xf>
    <xf numFmtId="169" fontId="7" fillId="0" borderId="0" xfId="20" applyNumberFormat="1" applyFont="1" applyFill="1" applyAlignment="1">
      <alignment vertical="center"/>
    </xf>
    <xf numFmtId="0" fontId="7" fillId="0" borderId="0" xfId="20" applyFont="1" applyFill="1" applyAlignment="1">
      <alignment vertical="center"/>
    </xf>
    <xf numFmtId="0" fontId="7" fillId="2" borderId="4" xfId="0" applyFont="1" applyFill="1" applyBorder="1" applyAlignment="1">
      <alignment horizontal="left" vertical="top"/>
    </xf>
    <xf numFmtId="49" fontId="7" fillId="2" borderId="4" xfId="0" applyNumberFormat="1" applyFont="1" applyFill="1" applyBorder="1" applyAlignment="1">
      <alignment horizontal="center" vertical="top"/>
    </xf>
    <xf numFmtId="0" fontId="7" fillId="2" borderId="4" xfId="0" applyNumberFormat="1" applyFont="1" applyFill="1" applyBorder="1" applyAlignment="1">
      <alignment vertical="top" wrapText="1"/>
    </xf>
    <xf numFmtId="0" fontId="7" fillId="2" borderId="0" xfId="0" applyFont="1" applyFill="1" applyBorder="1"/>
    <xf numFmtId="0" fontId="7" fillId="2" borderId="0" xfId="0" applyFont="1" applyFill="1"/>
    <xf numFmtId="4" fontId="7" fillId="0" borderId="0" xfId="0" applyNumberFormat="1" applyFont="1" applyFill="1" applyBorder="1"/>
    <xf numFmtId="4" fontId="5" fillId="0" borderId="0" xfId="0" applyNumberFormat="1" applyFont="1" applyFill="1"/>
    <xf numFmtId="0" fontId="7" fillId="0" borderId="4" xfId="20" applyFont="1" applyFill="1" applyBorder="1" applyAlignment="1">
      <alignment horizontal="center" vertical="top"/>
    </xf>
    <xf numFmtId="49" fontId="5" fillId="0" borderId="4" xfId="0" applyNumberFormat="1" applyFont="1" applyBorder="1" applyAlignment="1" applyProtection="1">
      <alignment horizontal="center"/>
    </xf>
    <xf numFmtId="49" fontId="5" fillId="0" borderId="4" xfId="0" applyNumberFormat="1" applyFont="1" applyBorder="1" applyAlignment="1" applyProtection="1">
      <alignment horizontal="left"/>
    </xf>
    <xf numFmtId="4" fontId="5" fillId="0" borderId="4" xfId="0" applyNumberFormat="1" applyFont="1" applyBorder="1" applyAlignment="1" applyProtection="1">
      <alignment horizontal="right"/>
    </xf>
    <xf numFmtId="4" fontId="5" fillId="0" borderId="4" xfId="0" applyNumberFormat="1" applyFont="1" applyBorder="1" applyAlignment="1" applyProtection="1">
      <alignment horizontal="right" wrapText="1"/>
    </xf>
    <xf numFmtId="0" fontId="5" fillId="2" borderId="4" xfId="21" applyNumberFormat="1" applyFont="1" applyFill="1" applyBorder="1" applyAlignment="1">
      <alignment horizontal="center" vertical="center" wrapText="1"/>
    </xf>
    <xf numFmtId="49" fontId="5" fillId="2" borderId="4" xfId="21" applyNumberFormat="1" applyFont="1" applyFill="1" applyBorder="1" applyAlignment="1">
      <alignment horizontal="center" vertical="center" wrapText="1"/>
    </xf>
    <xf numFmtId="49" fontId="5" fillId="2" borderId="4" xfId="21" applyNumberFormat="1" applyFont="1" applyFill="1" applyBorder="1" applyAlignment="1">
      <alignment horizontal="center" vertical="top"/>
    </xf>
    <xf numFmtId="49" fontId="5" fillId="2" borderId="4" xfId="21" applyNumberFormat="1" applyFont="1" applyFill="1" applyBorder="1" applyAlignment="1">
      <alignment horizontal="center"/>
    </xf>
    <xf numFmtId="3" fontId="5" fillId="0" borderId="4" xfId="0" applyNumberFormat="1" applyFont="1" applyBorder="1" applyAlignment="1" applyProtection="1">
      <alignment horizontal="center" vertical="top" wrapText="1"/>
    </xf>
    <xf numFmtId="0" fontId="2" fillId="0" borderId="0" xfId="12" applyFont="1" applyFill="1" applyAlignment="1">
      <alignment horizontal="right"/>
    </xf>
    <xf numFmtId="0" fontId="7" fillId="0" borderId="4" xfId="0" applyNumberFormat="1" applyFont="1" applyFill="1" applyBorder="1" applyAlignment="1">
      <alignment horizontal="left" vertical="top" wrapText="1"/>
    </xf>
    <xf numFmtId="49" fontId="5" fillId="0" borderId="0" xfId="0" quotePrefix="1" applyNumberFormat="1" applyFont="1" applyFill="1" applyAlignment="1">
      <alignment horizontal="right" wrapText="1"/>
    </xf>
    <xf numFmtId="0" fontId="5" fillId="0" borderId="4" xfId="0" applyNumberFormat="1" applyFont="1" applyFill="1" applyBorder="1" applyAlignment="1" applyProtection="1">
      <alignment horizontal="center" vertical="center" wrapText="1"/>
    </xf>
    <xf numFmtId="0" fontId="5" fillId="0" borderId="0" xfId="0" quotePrefix="1" applyFont="1" applyFill="1" applyAlignment="1">
      <alignment wrapText="1"/>
    </xf>
    <xf numFmtId="49" fontId="5" fillId="0" borderId="0" xfId="0" quotePrefix="1" applyNumberFormat="1" applyFont="1" applyFill="1" applyAlignment="1">
      <alignment wrapText="1"/>
    </xf>
    <xf numFmtId="0" fontId="5" fillId="0" borderId="13" xfId="0" applyFont="1" applyFill="1" applyBorder="1" applyAlignment="1">
      <alignment horizontal="center" wrapText="1"/>
    </xf>
    <xf numFmtId="49" fontId="7" fillId="0" borderId="4" xfId="0" quotePrefix="1" applyNumberFormat="1" applyFont="1" applyFill="1" applyBorder="1" applyAlignment="1">
      <alignment horizontal="center" vertical="center" textRotation="90" wrapText="1"/>
    </xf>
    <xf numFmtId="49" fontId="7" fillId="0" borderId="4" xfId="0" applyNumberFormat="1" applyFont="1" applyFill="1" applyBorder="1" applyAlignment="1">
      <alignment horizontal="center" vertical="center" textRotation="90" wrapText="1"/>
    </xf>
    <xf numFmtId="0" fontId="7" fillId="0" borderId="4" xfId="0" quotePrefix="1"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0" fontId="7" fillId="0" borderId="4" xfId="0" quotePrefix="1" applyNumberFormat="1" applyFont="1" applyFill="1" applyBorder="1" applyAlignment="1">
      <alignment horizontal="center" vertical="center" wrapText="1"/>
    </xf>
    <xf numFmtId="0" fontId="1" fillId="0" borderId="0" xfId="12" applyFont="1"/>
    <xf numFmtId="49" fontId="16" fillId="0" borderId="0" xfId="13" applyNumberFormat="1" applyFont="1" applyFill="1" applyBorder="1" applyAlignment="1">
      <alignment horizontal="center" wrapText="1" shrinkToFit="1"/>
    </xf>
    <xf numFmtId="49" fontId="30" fillId="0" borderId="14" xfId="13" applyNumberFormat="1" applyFont="1" applyFill="1" applyBorder="1" applyAlignment="1">
      <alignment horizontal="center" vertical="top" wrapText="1" shrinkToFit="1"/>
    </xf>
    <xf numFmtId="49" fontId="30" fillId="0" borderId="15" xfId="13" applyNumberFormat="1" applyFont="1" applyFill="1" applyBorder="1" applyAlignment="1">
      <alignment horizontal="left" vertical="top" wrapText="1" shrinkToFit="1"/>
    </xf>
    <xf numFmtId="49" fontId="5" fillId="0" borderId="7" xfId="13" applyNumberFormat="1" applyFont="1" applyFill="1" applyBorder="1" applyAlignment="1">
      <alignment vertical="top" wrapText="1" shrinkToFit="1"/>
    </xf>
    <xf numFmtId="0" fontId="3" fillId="0" borderId="0" xfId="18" applyFont="1" applyAlignment="1">
      <alignment horizontal="right"/>
    </xf>
    <xf numFmtId="49" fontId="5" fillId="0" borderId="14" xfId="13" applyNumberFormat="1" applyFont="1" applyFill="1" applyBorder="1" applyAlignment="1">
      <alignment horizontal="center" vertical="top" wrapText="1" shrinkToFit="1"/>
    </xf>
    <xf numFmtId="49" fontId="5" fillId="0" borderId="14" xfId="13" applyNumberFormat="1" applyFont="1" applyFill="1" applyBorder="1" applyAlignment="1">
      <alignment vertical="top" wrapText="1" shrinkToFit="1"/>
    </xf>
    <xf numFmtId="4" fontId="5" fillId="0" borderId="15" xfId="13" applyNumberFormat="1" applyFont="1" applyFill="1" applyBorder="1" applyAlignment="1">
      <alignment vertical="top" wrapText="1"/>
    </xf>
    <xf numFmtId="0" fontId="3" fillId="0" borderId="0" xfId="18" applyFont="1"/>
    <xf numFmtId="0" fontId="5" fillId="0" borderId="4" xfId="18" applyFont="1" applyBorder="1" applyAlignment="1">
      <alignment horizontal="center" vertical="top" wrapText="1"/>
    </xf>
    <xf numFmtId="0" fontId="5" fillId="0" borderId="4" xfId="18" applyFont="1" applyBorder="1" applyAlignment="1">
      <alignment horizontal="center" vertical="center" wrapText="1"/>
    </xf>
    <xf numFmtId="3" fontId="5" fillId="0" borderId="4" xfId="18" applyNumberFormat="1" applyFont="1" applyBorder="1" applyAlignment="1">
      <alignment horizontal="center"/>
    </xf>
    <xf numFmtId="0" fontId="3" fillId="0" borderId="0" xfId="16" applyFont="1"/>
    <xf numFmtId="0" fontId="5" fillId="0" borderId="4" xfId="16" applyFont="1" applyBorder="1" applyAlignment="1">
      <alignment horizontal="center" vertical="center" wrapText="1"/>
    </xf>
    <xf numFmtId="0" fontId="5" fillId="0" borderId="4" xfId="16" applyFont="1" applyBorder="1" applyAlignment="1">
      <alignment horizontal="center" vertical="top" wrapText="1"/>
    </xf>
    <xf numFmtId="0" fontId="5" fillId="0" borderId="4" xfId="16" applyFont="1" applyFill="1" applyBorder="1" applyAlignment="1">
      <alignment horizontal="center" vertical="top" wrapText="1"/>
    </xf>
    <xf numFmtId="0" fontId="5" fillId="0" borderId="0" xfId="16" applyFont="1" applyBorder="1" applyAlignment="1">
      <alignment horizontal="left"/>
    </xf>
    <xf numFmtId="0" fontId="0" fillId="0" borderId="0" xfId="0" applyFont="1"/>
    <xf numFmtId="0" fontId="5" fillId="0" borderId="4" xfId="0" applyNumberFormat="1" applyFont="1" applyFill="1" applyBorder="1" applyAlignment="1" applyProtection="1">
      <alignment vertical="center"/>
    </xf>
    <xf numFmtId="4" fontId="5" fillId="0" borderId="4" xfId="0" applyNumberFormat="1" applyFont="1" applyFill="1" applyBorder="1" applyAlignment="1" applyProtection="1">
      <alignment horizontal="center" vertical="center"/>
    </xf>
    <xf numFmtId="0" fontId="5" fillId="0" borderId="4" xfId="0" applyNumberFormat="1" applyFont="1" applyFill="1" applyBorder="1" applyAlignment="1" applyProtection="1">
      <alignment horizontal="left" vertical="center" wrapText="1"/>
    </xf>
    <xf numFmtId="0" fontId="5" fillId="0" borderId="4" xfId="0" applyNumberFormat="1" applyFont="1" applyFill="1" applyBorder="1" applyAlignment="1" applyProtection="1">
      <alignment horizontal="left" vertical="top" wrapText="1"/>
    </xf>
    <xf numFmtId="49" fontId="16" fillId="0" borderId="0" xfId="17" applyNumberFormat="1" applyFont="1" applyFill="1" applyBorder="1" applyAlignment="1">
      <alignment horizontal="center" wrapText="1" shrinkToFit="1"/>
    </xf>
    <xf numFmtId="4" fontId="5" fillId="0" borderId="4" xfId="0" applyNumberFormat="1" applyFont="1" applyFill="1" applyBorder="1" applyAlignment="1">
      <alignment horizontal="right" vertical="top"/>
    </xf>
    <xf numFmtId="167" fontId="5" fillId="0" borderId="4" xfId="27" applyNumberFormat="1" applyFont="1" applyFill="1" applyBorder="1" applyAlignment="1">
      <alignment horizontal="right" vertical="top" wrapText="1"/>
    </xf>
    <xf numFmtId="168" fontId="5" fillId="0" borderId="4" xfId="20" applyNumberFormat="1" applyFont="1" applyFill="1" applyBorder="1" applyAlignment="1">
      <alignment horizontal="right" vertical="top" wrapText="1"/>
    </xf>
    <xf numFmtId="4" fontId="5" fillId="0" borderId="4" xfId="0" applyNumberFormat="1" applyFont="1" applyFill="1" applyBorder="1" applyAlignment="1">
      <alignment vertical="top"/>
    </xf>
    <xf numFmtId="4" fontId="5" fillId="2" borderId="4" xfId="0" applyNumberFormat="1" applyFont="1" applyFill="1" applyBorder="1" applyAlignment="1">
      <alignment horizontal="right" vertical="top"/>
    </xf>
    <xf numFmtId="49" fontId="5" fillId="0" borderId="4" xfId="0" applyNumberFormat="1" applyFont="1" applyBorder="1" applyAlignment="1" applyProtection="1">
      <alignment horizontal="center" wrapText="1"/>
    </xf>
    <xf numFmtId="4" fontId="31" fillId="0" borderId="0" xfId="0" applyNumberFormat="1" applyFont="1" applyBorder="1" applyAlignment="1" applyProtection="1">
      <alignment horizontal="right" vertical="top" wrapText="1"/>
    </xf>
    <xf numFmtId="0" fontId="16" fillId="0" borderId="4" xfId="17" applyFont="1" applyFill="1" applyBorder="1" applyAlignment="1">
      <alignment horizontal="center" vertical="center" wrapText="1" shrinkToFit="1"/>
    </xf>
    <xf numFmtId="49" fontId="16" fillId="0" borderId="4" xfId="17" applyNumberFormat="1" applyFont="1" applyFill="1" applyBorder="1" applyAlignment="1">
      <alignment horizontal="center" vertical="center" wrapText="1" shrinkToFit="1"/>
    </xf>
    <xf numFmtId="164" fontId="5" fillId="0" borderId="4" xfId="13" applyNumberFormat="1" applyFont="1" applyFill="1" applyBorder="1" applyAlignment="1">
      <alignment horizontal="center" vertical="center" wrapText="1" shrinkToFit="1"/>
    </xf>
    <xf numFmtId="4" fontId="16" fillId="0" borderId="4" xfId="17" applyNumberFormat="1" applyFont="1" applyFill="1" applyBorder="1" applyAlignment="1">
      <alignment horizontal="center" vertical="top" wrapText="1" shrinkToFit="1"/>
    </xf>
    <xf numFmtId="4" fontId="16" fillId="0" borderId="4" xfId="13" applyNumberFormat="1" applyFont="1" applyFill="1" applyBorder="1" applyAlignment="1">
      <alignment horizontal="center" vertical="top" wrapText="1" shrinkToFit="1"/>
    </xf>
    <xf numFmtId="4" fontId="16" fillId="0" borderId="4" xfId="17" applyNumberFormat="1" applyFont="1" applyFill="1" applyBorder="1" applyAlignment="1">
      <alignment horizontal="center" wrapText="1"/>
    </xf>
    <xf numFmtId="49" fontId="16" fillId="0" borderId="4" xfId="17" applyNumberFormat="1" applyFont="1" applyFill="1" applyBorder="1" applyAlignment="1">
      <alignment horizontal="left" vertical="top" wrapText="1"/>
    </xf>
    <xf numFmtId="49" fontId="5" fillId="0" borderId="16" xfId="0" applyNumberFormat="1" applyFont="1" applyBorder="1" applyAlignment="1" applyProtection="1">
      <alignment horizontal="center" vertical="top" wrapText="1"/>
    </xf>
    <xf numFmtId="1" fontId="5" fillId="0" borderId="4" xfId="0" applyNumberFormat="1" applyFont="1" applyBorder="1" applyAlignment="1" applyProtection="1">
      <alignment horizontal="center" vertical="top" wrapText="1"/>
    </xf>
    <xf numFmtId="49" fontId="5" fillId="0" borderId="16" xfId="0" applyNumberFormat="1" applyFont="1" applyBorder="1" applyAlignment="1" applyProtection="1">
      <alignment horizontal="left" vertical="top" wrapText="1"/>
    </xf>
    <xf numFmtId="0" fontId="17" fillId="0" borderId="4" xfId="22" applyFont="1" applyFill="1" applyBorder="1" applyAlignment="1">
      <alignment horizontal="center" vertical="center" wrapText="1"/>
    </xf>
    <xf numFmtId="49" fontId="5" fillId="0" borderId="4" xfId="3" applyNumberFormat="1" applyFont="1" applyBorder="1" applyAlignment="1">
      <alignment horizontal="left" vertical="top" wrapText="1"/>
    </xf>
    <xf numFmtId="4" fontId="5" fillId="0" borderId="4" xfId="9" applyNumberFormat="1" applyFont="1" applyFill="1" applyBorder="1" applyAlignment="1">
      <alignment horizontal="right" vertical="top" wrapText="1"/>
    </xf>
    <xf numFmtId="0" fontId="5" fillId="0" borderId="4" xfId="7" applyFont="1" applyFill="1" applyBorder="1" applyAlignment="1">
      <alignment horizontal="left" vertical="top" wrapText="1"/>
    </xf>
    <xf numFmtId="0" fontId="5" fillId="0" borderId="4" xfId="0" applyNumberFormat="1" applyFont="1" applyFill="1" applyBorder="1" applyAlignment="1">
      <alignment vertical="top" wrapText="1"/>
    </xf>
    <xf numFmtId="0" fontId="2" fillId="0" borderId="0" xfId="12" applyFont="1" applyFill="1" applyAlignment="1">
      <alignment horizontal="right"/>
    </xf>
    <xf numFmtId="0" fontId="5" fillId="0" borderId="0" xfId="0" applyFont="1" applyFill="1" applyAlignment="1">
      <alignment horizontal="right"/>
    </xf>
    <xf numFmtId="0" fontId="5" fillId="0" borderId="4" xfId="18" applyFont="1" applyBorder="1" applyAlignment="1">
      <alignment horizontal="center" vertical="center" wrapText="1"/>
    </xf>
    <xf numFmtId="164" fontId="5" fillId="0" borderId="0" xfId="17" applyNumberFormat="1" applyFont="1" applyFill="1" applyAlignment="1">
      <alignment horizontal="right"/>
    </xf>
    <xf numFmtId="0" fontId="2" fillId="0" borderId="0" xfId="12" applyFont="1" applyFill="1" applyAlignment="1">
      <alignment horizontal="right"/>
    </xf>
    <xf numFmtId="0" fontId="2" fillId="0" borderId="0" xfId="12" applyFont="1" applyFill="1" applyAlignment="1"/>
    <xf numFmtId="0" fontId="9" fillId="0" borderId="0" xfId="22" applyFont="1"/>
    <xf numFmtId="0" fontId="34" fillId="0" borderId="0" xfId="23" applyFont="1" applyAlignment="1">
      <alignment horizontal="right"/>
    </xf>
    <xf numFmtId="0" fontId="5" fillId="0" borderId="4" xfId="22" applyFont="1" applyFill="1" applyBorder="1" applyAlignment="1">
      <alignment horizontal="center" vertical="center" wrapText="1"/>
    </xf>
    <xf numFmtId="0" fontId="2" fillId="0" borderId="4" xfId="23" applyNumberFormat="1" applyFont="1" applyFill="1" applyBorder="1" applyAlignment="1">
      <alignment horizontal="center" vertical="center" wrapText="1"/>
    </xf>
    <xf numFmtId="49" fontId="2" fillId="0" borderId="4" xfId="23" applyNumberFormat="1" applyFont="1" applyFill="1" applyBorder="1" applyAlignment="1">
      <alignment horizontal="center" vertical="center" wrapText="1"/>
    </xf>
    <xf numFmtId="49" fontId="2" fillId="0" borderId="4" xfId="23" applyNumberFormat="1" applyFont="1" applyFill="1" applyBorder="1" applyAlignment="1">
      <alignment horizontal="center" vertical="top"/>
    </xf>
    <xf numFmtId="0" fontId="5" fillId="2" borderId="4" xfId="23" applyFont="1" applyFill="1" applyBorder="1" applyAlignment="1">
      <alignment vertical="top"/>
    </xf>
    <xf numFmtId="4" fontId="5" fillId="2" borderId="4" xfId="23" applyNumberFormat="1" applyFont="1" applyFill="1" applyBorder="1" applyAlignment="1">
      <alignment vertical="top"/>
    </xf>
    <xf numFmtId="164" fontId="5" fillId="0" borderId="0" xfId="17" applyNumberFormat="1" applyFont="1" applyFill="1" applyAlignment="1">
      <alignment horizontal="right"/>
    </xf>
    <xf numFmtId="164" fontId="16" fillId="0" borderId="0" xfId="13" applyNumberFormat="1" applyFont="1" applyFill="1" applyAlignment="1">
      <alignment horizontal="center" wrapText="1"/>
    </xf>
    <xf numFmtId="0" fontId="16" fillId="0" borderId="0" xfId="13" applyFont="1" applyFill="1" applyAlignment="1">
      <alignment horizontal="center" wrapText="1"/>
    </xf>
    <xf numFmtId="0" fontId="2" fillId="0" borderId="0" xfId="12" applyFont="1" applyFill="1" applyAlignment="1">
      <alignment horizontal="right"/>
    </xf>
    <xf numFmtId="0" fontId="2" fillId="0" borderId="0" xfId="12" applyFont="1" applyFill="1" applyAlignment="1">
      <alignment horizontal="right" wrapText="1"/>
    </xf>
    <xf numFmtId="0" fontId="5" fillId="0" borderId="0" xfId="20" applyFont="1" applyFill="1" applyAlignment="1">
      <alignment horizontal="right" vertical="top" wrapText="1"/>
    </xf>
    <xf numFmtId="0" fontId="5" fillId="0" borderId="0" xfId="7" applyFont="1" applyFill="1" applyAlignment="1">
      <alignment horizontal="center" vertical="top"/>
    </xf>
    <xf numFmtId="0" fontId="5" fillId="0" borderId="4" xfId="7" applyFont="1" applyFill="1" applyBorder="1" applyAlignment="1">
      <alignment horizontal="left" vertical="top" wrapText="1"/>
    </xf>
    <xf numFmtId="0" fontId="5" fillId="0" borderId="0" xfId="12" applyFont="1" applyFill="1" applyAlignment="1">
      <alignment horizontal="right"/>
    </xf>
    <xf numFmtId="0" fontId="7" fillId="0" borderId="4" xfId="0" applyNumberFormat="1" applyFont="1" applyFill="1" applyBorder="1" applyAlignment="1">
      <alignment horizontal="left" vertical="top" wrapText="1"/>
    </xf>
    <xf numFmtId="49" fontId="5" fillId="0" borderId="0" xfId="0" applyNumberFormat="1" applyFont="1" applyFill="1" applyAlignment="1">
      <alignment horizontal="right"/>
    </xf>
    <xf numFmtId="49" fontId="5" fillId="0" borderId="0" xfId="0" applyNumberFormat="1" applyFont="1" applyFill="1" applyAlignment="1">
      <alignment horizontal="right" wrapText="1"/>
    </xf>
    <xf numFmtId="49" fontId="5" fillId="0" borderId="0" xfId="0" quotePrefix="1" applyNumberFormat="1" applyFont="1" applyFill="1" applyAlignment="1">
      <alignment horizontal="right" wrapText="1"/>
    </xf>
    <xf numFmtId="0" fontId="5" fillId="0" borderId="0" xfId="0" applyFont="1" applyFill="1" applyBorder="1" applyAlignment="1">
      <alignment horizontal="center" wrapText="1"/>
    </xf>
    <xf numFmtId="0" fontId="7" fillId="0" borderId="17" xfId="0" applyFont="1" applyFill="1" applyBorder="1" applyAlignment="1">
      <alignment horizontal="center" vertical="center" textRotation="90" wrapText="1"/>
    </xf>
    <xf numFmtId="0" fontId="7" fillId="0" borderId="16" xfId="0" applyFont="1" applyFill="1" applyBorder="1" applyAlignment="1">
      <alignment horizontal="center" vertical="center" textRotation="90" wrapText="1"/>
    </xf>
    <xf numFmtId="0" fontId="7" fillId="0" borderId="14" xfId="0" applyFont="1" applyFill="1" applyBorder="1" applyAlignment="1">
      <alignment horizontal="center" vertical="center" textRotation="90" wrapText="1"/>
    </xf>
    <xf numFmtId="49" fontId="7" fillId="0" borderId="18" xfId="0" applyNumberFormat="1" applyFont="1" applyFill="1" applyBorder="1" applyAlignment="1">
      <alignment horizontal="center" vertical="center" wrapText="1"/>
    </xf>
    <xf numFmtId="49" fontId="7" fillId="0" borderId="19" xfId="0" applyNumberFormat="1" applyFont="1" applyFill="1" applyBorder="1" applyAlignment="1">
      <alignment horizontal="center" vertical="center" wrapText="1"/>
    </xf>
    <xf numFmtId="49" fontId="7" fillId="0" borderId="20" xfId="0" applyNumberFormat="1" applyFont="1" applyFill="1" applyBorder="1" applyAlignment="1">
      <alignment horizontal="center" vertical="center" wrapText="1"/>
    </xf>
    <xf numFmtId="0" fontId="7" fillId="0" borderId="17" xfId="0" applyNumberFormat="1" applyFont="1" applyFill="1" applyBorder="1" applyAlignment="1">
      <alignment horizontal="center" vertical="center" wrapText="1"/>
    </xf>
    <xf numFmtId="0" fontId="7" fillId="0" borderId="16" xfId="0" applyNumberFormat="1"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4" xfId="0" applyFont="1" applyFill="1" applyBorder="1" applyAlignment="1">
      <alignment horizontal="center" vertical="center" wrapText="1"/>
    </xf>
    <xf numFmtId="49" fontId="7" fillId="0" borderId="4" xfId="0" applyNumberFormat="1" applyFont="1" applyFill="1" applyBorder="1" applyAlignment="1">
      <alignment horizontal="center" vertical="center" textRotation="90" wrapText="1"/>
    </xf>
    <xf numFmtId="49" fontId="7" fillId="0" borderId="4" xfId="0" applyNumberFormat="1" applyFont="1" applyFill="1" applyBorder="1" applyAlignment="1">
      <alignment horizontal="center" vertical="center" wrapText="1"/>
    </xf>
    <xf numFmtId="0" fontId="7" fillId="0" borderId="18" xfId="0" applyNumberFormat="1" applyFont="1" applyFill="1" applyBorder="1" applyAlignment="1">
      <alignment horizontal="left" vertical="top" wrapText="1"/>
    </xf>
    <xf numFmtId="0" fontId="7" fillId="0" borderId="19" xfId="0" applyNumberFormat="1" applyFont="1" applyFill="1" applyBorder="1" applyAlignment="1">
      <alignment horizontal="left" vertical="top" wrapText="1"/>
    </xf>
    <xf numFmtId="0" fontId="7" fillId="0" borderId="20" xfId="0" applyNumberFormat="1" applyFont="1" applyFill="1" applyBorder="1" applyAlignment="1">
      <alignment horizontal="left" vertical="top" wrapText="1"/>
    </xf>
    <xf numFmtId="0" fontId="5" fillId="0" borderId="0" xfId="0" applyFont="1" applyFill="1" applyAlignment="1">
      <alignment horizontal="right"/>
    </xf>
    <xf numFmtId="0" fontId="7" fillId="0" borderId="4" xfId="0" applyFont="1" applyFill="1" applyBorder="1" applyAlignment="1">
      <alignment horizontal="center" vertical="center" wrapText="1"/>
    </xf>
    <xf numFmtId="0" fontId="5" fillId="0" borderId="0" xfId="21" applyFont="1" applyFill="1" applyAlignment="1">
      <alignment horizontal="center" vertical="center" wrapText="1"/>
    </xf>
    <xf numFmtId="0" fontId="5" fillId="0" borderId="0" xfId="12" applyFont="1" applyFill="1" applyAlignment="1">
      <alignment horizontal="right" wrapText="1"/>
    </xf>
    <xf numFmtId="49" fontId="5" fillId="0" borderId="17"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0" fontId="20" fillId="0" borderId="13" xfId="0" applyFont="1" applyBorder="1" applyAlignment="1">
      <alignment horizontal="left"/>
    </xf>
    <xf numFmtId="49" fontId="5" fillId="0" borderId="4" xfId="0" applyNumberFormat="1" applyFont="1" applyFill="1" applyBorder="1" applyAlignment="1">
      <alignment horizontal="center" vertical="center" wrapText="1"/>
    </xf>
    <xf numFmtId="0" fontId="4" fillId="0" borderId="0" xfId="0" applyFont="1" applyAlignment="1">
      <alignment horizontal="center" vertical="center"/>
    </xf>
    <xf numFmtId="0" fontId="5" fillId="0" borderId="13" xfId="0" applyFont="1" applyBorder="1" applyAlignment="1">
      <alignment horizontal="left"/>
    </xf>
    <xf numFmtId="0" fontId="4" fillId="0" borderId="0" xfId="0" applyFont="1" applyAlignment="1">
      <alignment horizontal="center" vertical="center" wrapText="1"/>
    </xf>
    <xf numFmtId="0" fontId="20" fillId="0" borderId="0" xfId="0" applyFont="1" applyAlignment="1">
      <alignment horizontal="left"/>
    </xf>
    <xf numFmtId="0" fontId="2" fillId="0" borderId="0" xfId="12" applyFont="1" applyFill="1" applyAlignment="1">
      <alignment horizontal="center"/>
    </xf>
    <xf numFmtId="164" fontId="5" fillId="0" borderId="0" xfId="17" applyNumberFormat="1" applyFont="1" applyFill="1" applyAlignment="1">
      <alignment horizontal="center"/>
    </xf>
    <xf numFmtId="0" fontId="5" fillId="2" borderId="4" xfId="23" applyFont="1" applyFill="1" applyBorder="1" applyAlignment="1">
      <alignment horizontal="center" vertical="top"/>
    </xf>
    <xf numFmtId="0" fontId="33" fillId="0" borderId="0" xfId="23" applyFont="1" applyFill="1" applyAlignment="1">
      <alignment horizontal="center" vertical="center" wrapText="1"/>
    </xf>
    <xf numFmtId="0" fontId="5" fillId="0" borderId="4" xfId="18" applyFont="1" applyBorder="1" applyAlignment="1">
      <alignment horizontal="left"/>
    </xf>
    <xf numFmtId="0" fontId="5" fillId="0" borderId="0" xfId="18" applyFont="1" applyFill="1" applyAlignment="1">
      <alignment horizontal="center" vertical="justify" wrapText="1"/>
    </xf>
    <xf numFmtId="0" fontId="5" fillId="0" borderId="0" xfId="18" applyFont="1" applyFill="1" applyAlignment="1"/>
    <xf numFmtId="2" fontId="5" fillId="0" borderId="4" xfId="18" applyNumberFormat="1" applyFont="1" applyBorder="1" applyAlignment="1">
      <alignment horizontal="center" vertical="center" wrapText="1"/>
    </xf>
    <xf numFmtId="0" fontId="5" fillId="0" borderId="4" xfId="18" applyFont="1" applyBorder="1" applyAlignment="1">
      <alignment horizontal="center" vertical="center" wrapText="1"/>
    </xf>
    <xf numFmtId="0" fontId="5" fillId="0" borderId="0" xfId="18" applyFont="1" applyAlignment="1"/>
    <xf numFmtId="0" fontId="5" fillId="0" borderId="0" xfId="18" applyFont="1" applyAlignment="1">
      <alignment horizontal="right"/>
    </xf>
    <xf numFmtId="0" fontId="5" fillId="2" borderId="0" xfId="18" applyFont="1" applyFill="1" applyAlignment="1">
      <alignment horizontal="center" vertical="top" wrapText="1"/>
    </xf>
    <xf numFmtId="0" fontId="1" fillId="2" borderId="0" xfId="18" applyFont="1" applyFill="1" applyAlignment="1">
      <alignment horizontal="center" vertical="top"/>
    </xf>
    <xf numFmtId="0" fontId="5" fillId="0" borderId="0" xfId="10" applyFont="1" applyAlignment="1">
      <alignment horizontal="center" wrapText="1"/>
    </xf>
    <xf numFmtId="0" fontId="11" fillId="0" borderId="0" xfId="12" applyFont="1" applyFill="1" applyAlignment="1">
      <alignment horizontal="right" vertical="top" wrapText="1"/>
    </xf>
    <xf numFmtId="0" fontId="2" fillId="0" borderId="0" xfId="12" applyFont="1" applyFill="1" applyAlignment="1"/>
    <xf numFmtId="0" fontId="5" fillId="0" borderId="0" xfId="18" applyFont="1" applyAlignment="1">
      <alignment horizontal="center" vertical="justify" wrapText="1"/>
    </xf>
    <xf numFmtId="0" fontId="5" fillId="0" borderId="4" xfId="16" applyFont="1" applyBorder="1" applyAlignment="1">
      <alignment horizontal="left"/>
    </xf>
    <xf numFmtId="0" fontId="5" fillId="0" borderId="0" xfId="16" applyFont="1" applyAlignment="1">
      <alignment horizontal="center" vertical="top" wrapText="1"/>
    </xf>
    <xf numFmtId="0" fontId="5" fillId="0" borderId="4" xfId="16" applyFont="1" applyBorder="1" applyAlignment="1">
      <alignment horizontal="center" vertical="center" wrapText="1"/>
    </xf>
    <xf numFmtId="0" fontId="5" fillId="0" borderId="4" xfId="0" applyNumberFormat="1" applyFont="1" applyFill="1" applyBorder="1" applyAlignment="1" applyProtection="1">
      <alignment horizontal="center" vertical="top"/>
    </xf>
    <xf numFmtId="0" fontId="13" fillId="0" borderId="0" xfId="0" applyFont="1" applyAlignment="1">
      <alignment horizontal="center" wrapText="1"/>
    </xf>
    <xf numFmtId="0" fontId="5" fillId="0" borderId="4" xfId="0" applyNumberFormat="1" applyFont="1" applyFill="1" applyBorder="1" applyAlignment="1" applyProtection="1">
      <alignment horizontal="center" vertical="center" wrapText="1"/>
    </xf>
    <xf numFmtId="2" fontId="5" fillId="0" borderId="4" xfId="0" applyNumberFormat="1" applyFont="1" applyFill="1" applyBorder="1" applyAlignment="1" applyProtection="1">
      <alignment horizontal="center" vertical="center"/>
    </xf>
    <xf numFmtId="0" fontId="16" fillId="0" borderId="0" xfId="17" applyFont="1" applyFill="1" applyAlignment="1">
      <alignment horizontal="center" vertical="center" wrapText="1"/>
    </xf>
    <xf numFmtId="164" fontId="16" fillId="0" borderId="0" xfId="17" applyNumberFormat="1" applyFont="1" applyFill="1" applyAlignment="1">
      <alignment horizontal="right"/>
    </xf>
    <xf numFmtId="164" fontId="16" fillId="0" borderId="0" xfId="17" applyNumberFormat="1" applyFont="1" applyFill="1" applyAlignment="1">
      <alignment horizontal="center" wrapText="1"/>
    </xf>
    <xf numFmtId="0" fontId="16" fillId="0" borderId="0" xfId="17" applyFont="1" applyFill="1" applyAlignment="1">
      <alignment horizontal="center" wrapText="1"/>
    </xf>
  </cellXfs>
  <cellStyles count="28">
    <cellStyle name=" 1" xfId="1"/>
    <cellStyle name="Обычный" xfId="0" builtinId="0"/>
    <cellStyle name="Обычный 2" xfId="2"/>
    <cellStyle name="Обычный 3" xfId="3"/>
    <cellStyle name="Обычный 3 2" xfId="4"/>
    <cellStyle name="Обычный 3_к Решению прил 2014-2016" xfId="5"/>
    <cellStyle name="Обычный 4" xfId="6"/>
    <cellStyle name="Обычный 5" xfId="7"/>
    <cellStyle name="Обычный 6" xfId="8"/>
    <cellStyle name="Обычный_UniBudget1 2" xfId="9"/>
    <cellStyle name="Обычный_Бюджет 2011-2013 II чтение приложения" xfId="10"/>
    <cellStyle name="Обычный_Доходы Районный 30.05.2012г" xfId="11"/>
    <cellStyle name="Обычный_Изменения на 29.10.2008" xfId="12"/>
    <cellStyle name="Обычный_Источники приложение №1" xfId="13"/>
    <cellStyle name="Обычный_Лист1" xfId="14"/>
    <cellStyle name="Обычный_Лист3" xfId="15"/>
    <cellStyle name="Обычный_прилож по адм комиссиям" xfId="16"/>
    <cellStyle name="Обычный_приложения 1,3,5,6,7,8,13,14" xfId="17"/>
    <cellStyle name="Обычный_Приложения к бюджету 2010-2012гг II чтение" xfId="18"/>
    <cellStyle name="Обычный_Приложения к решению" xfId="19"/>
    <cellStyle name="Обычный_Районный бюджет-доходы на 2009-2011г" xfId="20"/>
    <cellStyle name="Обычный_расходы (ФУНК)" xfId="21"/>
    <cellStyle name="Обычный_Функционалка 2" xfId="22"/>
    <cellStyle name="Стиль 1" xfId="23"/>
    <cellStyle name="Финансовый 2" xfId="24"/>
    <cellStyle name="Финансовый 3" xfId="25"/>
    <cellStyle name="Финансовый 4" xfId="26"/>
    <cellStyle name="Финансовый 5" xfId="2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emrih\Documents%20and%20Settings\fu-anjaeva.ADM24.000\&#1052;&#1086;&#1080;%20&#1076;&#1086;&#1082;&#1091;&#1084;&#1077;&#1085;&#1090;&#1099;\&#1058;&#1072;&#1103;\&#1041;&#1102;&#1078;&#1077;&#1090;&#1099;\&#1041;&#1102;&#1076;&#1078;&#1077;&#1090;%202010-2012\&#1088;&#1072;&#1081;&#1089;&#1086;&#1074;&#1077;&#1090;\II%20&#1090;&#1077;&#1085;&#1080;&#1077;%20&#8470;51-407&#1088;%20&#1086;&#1090;%2022.12.09\&#1055;&#1088;&#1080;&#1083;&#1086;&#1078;&#1077;&#1085;&#1080;&#1103;%20&#1082;%20&#1073;&#1102;&#1076;&#1078;&#1077;&#1090;&#1091;%202010-2012&#1075;&#1075;%20II%20&#1095;&#1090;&#1077;&#1085;&#1080;&#107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emrih\Documents%20and%20Settings\fu-anjaeva.ADM24\&#1052;&#1086;&#1080;%20&#1076;&#1086;&#1082;&#1091;&#1084;&#1077;&#1085;&#1090;&#1099;\&#1058;&#1072;&#1103;\&#1041;&#1102;&#1078;&#1077;&#1090;&#1099;\&#1073;&#1102;&#1076;&#1078;&#1077;&#1090;%202010-2012\&#1088;&#1072;&#1081;&#1089;&#1086;&#1074;&#1077;&#1090;\&#1055;&#1088;&#1080;&#1083;&#1086;&#1078;&#1077;&#1085;&#1080;&#1103;%20&#1082;%20&#1073;&#1102;&#1076;&#1078;&#1077;&#1090;&#1091;%202010-2012&#1075;&#107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emrih\Documents%20and%20Settings\fu-anjaeva.ADM24\&#1052;&#1086;&#1080;%20&#1076;&#1086;&#1082;&#1091;&#1084;&#1077;&#1085;&#1090;&#1099;\&#1058;&#1072;&#1103;\&#1041;&#1102;&#1078;&#1077;&#1090;&#1099;\&#1073;&#1102;&#1076;&#1078;&#1077;&#1090;%202010-2012\&#1088;&#1072;&#1081;&#1089;&#1086;&#1074;&#1077;&#1090;\II%20&#1090;&#1077;&#1085;&#1080;&#1077;%20&#8470;51-407&#1088;%20&#1086;&#1090;%2022.12.09\&#1055;&#1088;&#1080;&#1083;&#1086;&#1078;&#1077;&#1085;&#1080;&#1103;%20&#1082;%20&#1073;&#1102;&#1076;&#1078;&#1077;&#1090;&#1091;%202010-2012&#1075;&#1075;%20II%20&#1095;&#1090;&#1077;&#1085;&#1080;&#107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fu-anjaeva.ADM24.000/&#1052;&#1086;&#1080;%20&#1076;&#1086;&#1082;&#1091;&#1084;&#1077;&#1085;&#1090;&#1099;/&#1058;&#1072;&#1103;/&#1041;&#1102;&#1078;&#1077;&#1090;&#1099;/&#1041;&#1102;&#1076;&#1078;&#1077;&#1090;%202010-2012/&#1088;&#1072;&#1081;&#1089;&#1086;&#1074;&#1077;&#1090;/II%20&#1090;&#1077;&#1085;&#1080;&#1077;%20&#8470;51-407&#1088;%20&#1086;&#1090;%2022.12.09/&#1055;&#1088;&#1080;&#1083;&#1086;&#1078;&#1077;&#1085;&#1080;&#1103;%20&#1082;%20&#1073;&#1102;&#1076;&#1078;&#1077;&#1090;&#1091;%202010-2012&#1075;&#1075;%20II%20&#1095;&#1090;&#1077;&#1085;&#1080;&#107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fu-anjaeva.ADM24.000/&#1052;&#1086;&#1080;%20&#1076;&#1086;&#1082;&#1091;&#1084;&#1077;&#1085;&#1090;&#1099;/&#1058;&#1072;&#1103;/&#1041;&#1102;&#1078;&#1077;&#1090;&#1099;/&#1041;&#1102;&#1076;&#1078;&#1077;&#1090;%202010-2012/&#1088;&#1072;&#1081;&#1089;&#1086;&#1074;&#1077;&#1090;/II%20&#1090;&#1077;&#1085;&#1080;&#1077;%20&#8470;51-407&#1088;%20&#1086;&#1090;%2022.12.09/&#1055;&#1088;&#1080;&#1083;&#1086;&#1078;&#1077;&#1085;&#1080;&#1103;%20&#1082;%20&#1073;&#1102;&#1076;&#1078;&#1077;&#1090;&#1091;%202010-2012&#1075;&#1075;%20II%20&#1095;&#1090;&#1077;&#1085;&#1080;&#107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087;&#1088;&#1086;&#1077;&#1082;&#1090;%20%202%20&#1044;&#1054;&#1061;&#1054;&#1044;&#106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u-emrih\Users\&#1051;&#1102;&#1073;&#1086;&#1074;&#1100;\Desktop\&#1073;&#1102;&#1076;&#1078;&#1077;&#1090;%202013\&#1041;&#1102;&#1076;&#1078;&#1077;&#1090;%20&#1076;&#1083;&#1103;%20&#1070;&#1088;&#1095;&#1077;&#1085;&#1082;&#1086;%20&#1057;.&#1053;\&#1055;&#1088;&#1080;&#1083;&#1086;&#1078;&#1077;&#1085;&#1080;&#1103;%20&#1082;%20&#1088;&#1077;&#1096;&#1077;&#1085;&#1080;&#1102;%20&#1085;&#1072;%202013-2015&#1075;&#107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u-emrih\Users\&#1051;&#1102;&#1073;&#1086;&#1074;&#1100;\Desktop\&#1087;&#1088;&#1084;&#1083;&#1086;&#1078;&#1077;&#1085;&#1080;&#1103;%20&#1082;%20&#1087;&#1088;&#1086;&#1077;&#1082;&#1090;&#1091;%202014-201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ист"/>
      <sheetName val="адм дох"/>
      <sheetName val="адм ист"/>
      <sheetName val="доходы "/>
      <sheetName val="функ"/>
      <sheetName val="вед"/>
      <sheetName val="публич."/>
      <sheetName val="программы"/>
      <sheetName val="ФФП+рег"/>
      <sheetName val="воин"/>
      <sheetName val="отходы"/>
      <sheetName val="сбалан"/>
      <sheetName val="заимст"/>
      <sheetName val="Перечень"/>
      <sheetName val="адм ком"/>
      <sheetName val="пределы"/>
      <sheetName val="прогноз"/>
      <sheetName val="ожидаемое"/>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ист"/>
      <sheetName val="адм дох"/>
      <sheetName val="адм ист"/>
      <sheetName val="доходы"/>
      <sheetName val="функ"/>
      <sheetName val="вед"/>
      <sheetName val="публич."/>
      <sheetName val="программы"/>
      <sheetName val="ФФП+рег"/>
      <sheetName val="воин"/>
      <sheetName val="отходы"/>
      <sheetName val="сбалан"/>
      <sheetName val="заимст"/>
      <sheetName val="Перечень"/>
      <sheetName val="пределы"/>
      <sheetName val="прогноз"/>
      <sheetName val="ожидаемое"/>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ист"/>
      <sheetName val="адм дох"/>
      <sheetName val="адм ист"/>
      <sheetName val="доходы "/>
      <sheetName val="функ"/>
      <sheetName val="вед"/>
      <sheetName val="публич."/>
      <sheetName val="программы"/>
      <sheetName val="ФФП+рег"/>
      <sheetName val="воин"/>
      <sheetName val="отходы"/>
      <sheetName val="сбалан"/>
      <sheetName val="заимст"/>
      <sheetName val="Перечень"/>
      <sheetName val="адм ком"/>
      <sheetName val="пределы"/>
      <sheetName val="прогноз"/>
      <sheetName val="ожидаемое"/>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ист"/>
      <sheetName val="адм дох"/>
      <sheetName val="адм ист"/>
      <sheetName val="доходы "/>
      <sheetName val="функ"/>
      <sheetName val="вед"/>
      <sheetName val="публич."/>
      <sheetName val="программы"/>
      <sheetName val="ФФП+рег"/>
      <sheetName val="воин"/>
      <sheetName val="отходы"/>
      <sheetName val="сбалан"/>
      <sheetName val="заимст"/>
      <sheetName val="Перечень"/>
      <sheetName val="адм ком"/>
      <sheetName val="пределы"/>
      <sheetName val="прогноз"/>
      <sheetName val="ожидаемое"/>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ист"/>
      <sheetName val="адм дох"/>
      <sheetName val="адм ист"/>
      <sheetName val="доходы "/>
      <sheetName val="функ"/>
      <sheetName val="вед"/>
      <sheetName val="публич."/>
      <sheetName val="программы"/>
      <sheetName val="ФФП+рег"/>
      <sheetName val="воин"/>
      <sheetName val="отходы"/>
      <sheetName val="сбалан"/>
      <sheetName val="заимст"/>
      <sheetName val="Перечень"/>
      <sheetName val="адм ком"/>
      <sheetName val="пределы"/>
      <sheetName val="прогноз"/>
      <sheetName val="ожидаемое"/>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истприл1"/>
      <sheetName val="администраторы"/>
      <sheetName val="адм ист3"/>
      <sheetName val="дох прил4"/>
      <sheetName val="дох 2018-2019"/>
      <sheetName val="функ прил6"/>
      <sheetName val="вед2017прил7"/>
      <sheetName val="вед2018-2019прил8"/>
      <sheetName val="КЦСР 2017 прил 9"/>
      <sheetName val="КЦСР 2018-2019 прил 10"/>
      <sheetName val="МП11"/>
      <sheetName val="ФФП+рег12"/>
      <sheetName val="воин13"/>
      <sheetName val="сбалан14"/>
      <sheetName val="адм ком15"/>
      <sheetName val="прил16 акарицид"/>
      <sheetName val="заимст17"/>
    </sheetNames>
    <sheetDataSet>
      <sheetData sheetId="0" refreshError="1"/>
      <sheetData sheetId="1" refreshError="1"/>
      <sheetData sheetId="2" refreshError="1"/>
      <sheetData sheetId="3"/>
      <sheetData sheetId="4">
        <row r="133">
          <cell r="K133">
            <v>563561341.21963</v>
          </cell>
          <cell r="L133">
            <v>561598935.3938055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адм дох"/>
      <sheetName val="адм ист"/>
      <sheetName val="дох2013"/>
      <sheetName val="дох2014-15"/>
      <sheetName val="функ"/>
      <sheetName val="вед2013"/>
      <sheetName val="вед2014-15"/>
      <sheetName val="ДЦП"/>
      <sheetName val="ВЦП"/>
      <sheetName val="воин"/>
      <sheetName val="сбалан"/>
      <sheetName val="адм ком"/>
      <sheetName val="заимст"/>
      <sheetName val="прогноз"/>
      <sheetName val="ожид 2011"/>
    </sheetNames>
    <sheetDataSet>
      <sheetData sheetId="0" refreshError="1"/>
      <sheetData sheetId="1" refreshError="1"/>
      <sheetData sheetId="2"/>
      <sheetData sheetId="3" refreshError="1"/>
      <sheetData sheetId="4" refreshError="1"/>
      <sheetData sheetId="5">
        <row r="26">
          <cell r="I26">
            <v>899100</v>
          </cell>
          <cell r="J26">
            <v>920600</v>
          </cell>
          <cell r="K26">
            <v>920200</v>
          </cell>
        </row>
        <row r="47">
          <cell r="I47">
            <v>20287775</v>
          </cell>
          <cell r="J47">
            <v>20287775</v>
          </cell>
          <cell r="K47">
            <v>20287775</v>
          </cell>
        </row>
      </sheetData>
      <sheetData sheetId="6" refreshError="1"/>
      <sheetData sheetId="7" refreshError="1"/>
      <sheetData sheetId="8" refreshError="1"/>
      <sheetData sheetId="9"/>
      <sheetData sheetId="10"/>
      <sheetData sheetId="11"/>
      <sheetData sheetId="12"/>
      <sheetData sheetId="13"/>
      <sheetData sheetId="14"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ист"/>
      <sheetName val="адм доход"/>
      <sheetName val="адм ист"/>
      <sheetName val="доходы 2014"/>
      <sheetName val="доходы 2015-2016"/>
      <sheetName val="функ"/>
      <sheetName val="вед2014"/>
      <sheetName val="вед2015-2016"/>
      <sheetName val="публич."/>
      <sheetName val="МП"/>
      <sheetName val="ожид 2011"/>
      <sheetName val="Лист3"/>
    </sheetNames>
    <sheetDataSet>
      <sheetData sheetId="0" refreshError="1">
        <row r="13">
          <cell r="E13">
            <v>0</v>
          </cell>
          <cell r="F13">
            <v>0</v>
          </cell>
        </row>
        <row r="15">
          <cell r="D15">
            <v>0</v>
          </cell>
          <cell r="E15">
            <v>0</v>
          </cell>
          <cell r="F15">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3" tint="0.39997558519241921"/>
  </sheetPr>
  <dimension ref="A1:I35"/>
  <sheetViews>
    <sheetView tabSelected="1" view="pageBreakPreview" topLeftCell="A7" zoomScale="75" zoomScaleNormal="75" zoomScaleSheetLayoutView="75" workbookViewId="0">
      <selection activeCell="H18" sqref="H18"/>
    </sheetView>
  </sheetViews>
  <sheetFormatPr defaultColWidth="9.140625" defaultRowHeight="12.75"/>
  <cols>
    <col min="1" max="1" width="7.5703125" style="233" customWidth="1"/>
    <col min="2" max="2" width="29.5703125" style="233" customWidth="1"/>
    <col min="3" max="3" width="64.140625" style="233" customWidth="1"/>
    <col min="4" max="4" width="17.5703125" style="233" customWidth="1"/>
    <col min="5" max="5" width="17.85546875" style="233" customWidth="1"/>
    <col min="6" max="6" width="16.85546875" style="233" customWidth="1"/>
    <col min="7" max="7" width="18.5703125" style="1" customWidth="1"/>
    <col min="8" max="9" width="15.7109375" style="1" bestFit="1" customWidth="1"/>
    <col min="10" max="16384" width="9.140625" style="1"/>
  </cols>
  <sheetData>
    <row r="1" spans="1:8" ht="15.75">
      <c r="A1" s="25"/>
      <c r="C1" s="24"/>
      <c r="D1" s="24"/>
      <c r="E1" s="29"/>
      <c r="F1" s="282" t="s">
        <v>250</v>
      </c>
    </row>
    <row r="2" spans="1:8" s="26" customFormat="1" ht="15.75">
      <c r="A2" s="238"/>
      <c r="C2" s="28"/>
      <c r="D2" s="293" t="s">
        <v>363</v>
      </c>
      <c r="E2" s="293"/>
      <c r="F2" s="293"/>
      <c r="G2" s="27"/>
      <c r="H2" s="27"/>
    </row>
    <row r="3" spans="1:8" s="26" customFormat="1" ht="20.25" customHeight="1">
      <c r="C3" s="297" t="s">
        <v>1631</v>
      </c>
      <c r="D3" s="297"/>
      <c r="E3" s="297"/>
      <c r="F3" s="297"/>
      <c r="G3" s="27"/>
      <c r="H3" s="27"/>
    </row>
    <row r="4" spans="1:8" s="26" customFormat="1" ht="16.5" customHeight="1">
      <c r="A4" s="283"/>
      <c r="C4" s="284"/>
      <c r="D4" s="296" t="s">
        <v>1735</v>
      </c>
      <c r="E4" s="296"/>
      <c r="F4" s="296"/>
      <c r="G4" s="27"/>
      <c r="H4" s="27"/>
    </row>
    <row r="5" spans="1:8" ht="15.75">
      <c r="A5" s="25"/>
      <c r="C5" s="24"/>
      <c r="D5" s="23"/>
      <c r="E5" s="23"/>
      <c r="F5" s="23"/>
    </row>
    <row r="6" spans="1:8" ht="18.75" customHeight="1">
      <c r="A6" s="294" t="s">
        <v>445</v>
      </c>
      <c r="B6" s="294"/>
      <c r="C6" s="294"/>
      <c r="D6" s="294"/>
      <c r="E6" s="294"/>
      <c r="F6" s="294"/>
    </row>
    <row r="7" spans="1:8" ht="18.75" customHeight="1">
      <c r="A7" s="295" t="s">
        <v>1632</v>
      </c>
      <c r="B7" s="295"/>
      <c r="C7" s="295"/>
      <c r="D7" s="295"/>
      <c r="E7" s="295"/>
      <c r="F7" s="295"/>
    </row>
    <row r="8" spans="1:8" ht="19.5" thickBot="1">
      <c r="A8" s="22"/>
      <c r="B8" s="234"/>
      <c r="C8" s="234"/>
      <c r="F8" s="21" t="s">
        <v>444</v>
      </c>
    </row>
    <row r="9" spans="1:8" ht="31.5">
      <c r="A9" s="20" t="s">
        <v>443</v>
      </c>
      <c r="B9" s="19" t="s">
        <v>252</v>
      </c>
      <c r="C9" s="19" t="s">
        <v>251</v>
      </c>
      <c r="D9" s="18" t="s">
        <v>961</v>
      </c>
      <c r="E9" s="18" t="s">
        <v>962</v>
      </c>
      <c r="F9" s="18" t="s">
        <v>1635</v>
      </c>
    </row>
    <row r="10" spans="1:8" ht="16.5" thickBot="1">
      <c r="A10" s="17">
        <v>1</v>
      </c>
      <c r="B10" s="16" t="s">
        <v>442</v>
      </c>
      <c r="C10" s="16" t="s">
        <v>441</v>
      </c>
      <c r="D10" s="15">
        <v>4</v>
      </c>
      <c r="E10" s="15">
        <v>5</v>
      </c>
      <c r="F10" s="15">
        <v>6</v>
      </c>
    </row>
    <row r="11" spans="1:8" ht="31.5">
      <c r="A11" s="63">
        <v>1</v>
      </c>
      <c r="B11" s="239" t="s">
        <v>485</v>
      </c>
      <c r="C11" s="240" t="s">
        <v>271</v>
      </c>
      <c r="D11" s="241">
        <f>D12+D17+D22+D31</f>
        <v>3030908.0099999905</v>
      </c>
      <c r="E11" s="241">
        <f>E12+E17+E22+E31</f>
        <v>-5000000</v>
      </c>
      <c r="F11" s="241">
        <f>F12+F17+F22+F31</f>
        <v>-5000000</v>
      </c>
    </row>
    <row r="12" spans="1:8" ht="31.5">
      <c r="A12" s="8">
        <v>2</v>
      </c>
      <c r="B12" s="13" t="s">
        <v>494</v>
      </c>
      <c r="C12" s="12" t="s">
        <v>493</v>
      </c>
      <c r="D12" s="11">
        <f>D13-D15</f>
        <v>0</v>
      </c>
      <c r="E12" s="11">
        <f>E13-E15</f>
        <v>0</v>
      </c>
      <c r="F12" s="11">
        <f>F13-F15</f>
        <v>0</v>
      </c>
    </row>
    <row r="13" spans="1:8" s="14" customFormat="1" ht="31.5">
      <c r="A13" s="8">
        <v>3</v>
      </c>
      <c r="B13" s="13" t="s">
        <v>400</v>
      </c>
      <c r="C13" s="12" t="s">
        <v>399</v>
      </c>
      <c r="D13" s="11">
        <f>D14</f>
        <v>0</v>
      </c>
      <c r="E13" s="11">
        <f>E14</f>
        <v>0</v>
      </c>
      <c r="F13" s="11">
        <f>F14</f>
        <v>0</v>
      </c>
    </row>
    <row r="14" spans="1:8" ht="38.25" customHeight="1">
      <c r="A14" s="8">
        <v>4</v>
      </c>
      <c r="B14" s="13" t="s">
        <v>402</v>
      </c>
      <c r="C14" s="12" t="s">
        <v>401</v>
      </c>
      <c r="D14" s="11">
        <v>0</v>
      </c>
      <c r="E14" s="11">
        <v>0</v>
      </c>
      <c r="F14" s="11">
        <f>F16</f>
        <v>0</v>
      </c>
    </row>
    <row r="15" spans="1:8" ht="38.25" customHeight="1">
      <c r="A15" s="8">
        <v>5</v>
      </c>
      <c r="B15" s="13" t="s">
        <v>404</v>
      </c>
      <c r="C15" s="12" t="s">
        <v>403</v>
      </c>
      <c r="D15" s="11">
        <f>D16</f>
        <v>0</v>
      </c>
      <c r="E15" s="11">
        <f>E16</f>
        <v>0</v>
      </c>
      <c r="F15" s="11">
        <f>F16</f>
        <v>0</v>
      </c>
    </row>
    <row r="16" spans="1:8" ht="38.25" customHeight="1">
      <c r="A16" s="8">
        <v>6</v>
      </c>
      <c r="B16" s="13" t="s">
        <v>406</v>
      </c>
      <c r="C16" s="12" t="s">
        <v>405</v>
      </c>
      <c r="D16" s="11">
        <v>0</v>
      </c>
      <c r="E16" s="11">
        <v>0</v>
      </c>
      <c r="F16" s="11">
        <f>E14</f>
        <v>0</v>
      </c>
    </row>
    <row r="17" spans="1:9" ht="31.5">
      <c r="A17" s="8">
        <v>7</v>
      </c>
      <c r="B17" s="13" t="s">
        <v>408</v>
      </c>
      <c r="C17" s="12" t="s">
        <v>407</v>
      </c>
      <c r="D17" s="11">
        <f>D18-D20</f>
        <v>0</v>
      </c>
      <c r="E17" s="11">
        <f>E18-E20</f>
        <v>-5000000</v>
      </c>
      <c r="F17" s="11">
        <f>F18-F20</f>
        <v>-5000000</v>
      </c>
    </row>
    <row r="18" spans="1:9" ht="47.25">
      <c r="A18" s="8">
        <v>8</v>
      </c>
      <c r="B18" s="13" t="s">
        <v>487</v>
      </c>
      <c r="C18" s="12" t="s">
        <v>409</v>
      </c>
      <c r="D18" s="11">
        <f>D19</f>
        <v>18000000</v>
      </c>
      <c r="E18" s="11">
        <f>E19</f>
        <v>13000000</v>
      </c>
      <c r="F18" s="11">
        <f>F19</f>
        <v>8000000</v>
      </c>
    </row>
    <row r="19" spans="1:9" ht="47.25">
      <c r="A19" s="8">
        <v>9</v>
      </c>
      <c r="B19" s="13" t="s">
        <v>488</v>
      </c>
      <c r="C19" s="12" t="s">
        <v>410</v>
      </c>
      <c r="D19" s="11">
        <v>18000000</v>
      </c>
      <c r="E19" s="11">
        <v>13000000</v>
      </c>
      <c r="F19" s="11">
        <v>8000000</v>
      </c>
    </row>
    <row r="20" spans="1:9" ht="47.25">
      <c r="A20" s="8">
        <v>10</v>
      </c>
      <c r="B20" s="13" t="s">
        <v>490</v>
      </c>
      <c r="C20" s="12" t="s">
        <v>411</v>
      </c>
      <c r="D20" s="11">
        <f>D21</f>
        <v>18000000</v>
      </c>
      <c r="E20" s="11">
        <f>E21</f>
        <v>18000000</v>
      </c>
      <c r="F20" s="11">
        <f>F21</f>
        <v>13000000</v>
      </c>
    </row>
    <row r="21" spans="1:9" ht="47.25">
      <c r="A21" s="8">
        <v>11</v>
      </c>
      <c r="B21" s="13" t="s">
        <v>489</v>
      </c>
      <c r="C21" s="12" t="s">
        <v>412</v>
      </c>
      <c r="D21" s="11">
        <v>18000000</v>
      </c>
      <c r="E21" s="11">
        <f>D19</f>
        <v>18000000</v>
      </c>
      <c r="F21" s="11">
        <f>E19</f>
        <v>13000000</v>
      </c>
    </row>
    <row r="22" spans="1:9" ht="32.25" customHeight="1">
      <c r="A22" s="8">
        <v>12</v>
      </c>
      <c r="B22" s="7" t="s">
        <v>414</v>
      </c>
      <c r="C22" s="10" t="s">
        <v>413</v>
      </c>
      <c r="D22" s="5">
        <f>D28-D23</f>
        <v>3030908.0099999905</v>
      </c>
      <c r="E22" s="5">
        <f>E28-E23</f>
        <v>0</v>
      </c>
      <c r="F22" s="5">
        <f>F30-F26</f>
        <v>0</v>
      </c>
    </row>
    <row r="23" spans="1:9" ht="15.75">
      <c r="A23" s="8">
        <v>13</v>
      </c>
      <c r="B23" s="7" t="s">
        <v>416</v>
      </c>
      <c r="C23" s="10" t="s">
        <v>415</v>
      </c>
      <c r="D23" s="5">
        <f t="shared" ref="D23:F25" si="0">D24</f>
        <v>682299248.15999997</v>
      </c>
      <c r="E23" s="5">
        <f t="shared" si="0"/>
        <v>576561341.22000003</v>
      </c>
      <c r="F23" s="5">
        <f t="shared" si="0"/>
        <v>569598935.38999999</v>
      </c>
    </row>
    <row r="24" spans="1:9" ht="15.75">
      <c r="A24" s="8">
        <v>14</v>
      </c>
      <c r="B24" s="7" t="s">
        <v>418</v>
      </c>
      <c r="C24" s="10" t="s">
        <v>417</v>
      </c>
      <c r="D24" s="5">
        <f t="shared" si="0"/>
        <v>682299248.15999997</v>
      </c>
      <c r="E24" s="5">
        <f t="shared" si="0"/>
        <v>576561341.22000003</v>
      </c>
      <c r="F24" s="5">
        <f t="shared" si="0"/>
        <v>569598935.38999999</v>
      </c>
    </row>
    <row r="25" spans="1:9" ht="15.75">
      <c r="A25" s="8">
        <v>15</v>
      </c>
      <c r="B25" s="7" t="s">
        <v>420</v>
      </c>
      <c r="C25" s="10" t="s">
        <v>419</v>
      </c>
      <c r="D25" s="5">
        <f t="shared" si="0"/>
        <v>682299248.15999997</v>
      </c>
      <c r="E25" s="5">
        <f t="shared" si="0"/>
        <v>576561341.22000003</v>
      </c>
      <c r="F25" s="5">
        <f t="shared" si="0"/>
        <v>569598935.38999999</v>
      </c>
    </row>
    <row r="26" spans="1:9" ht="31.5">
      <c r="A26" s="8">
        <v>16</v>
      </c>
      <c r="B26" s="7" t="s">
        <v>422</v>
      </c>
      <c r="C26" s="10" t="s">
        <v>421</v>
      </c>
      <c r="D26" s="5">
        <f>G26+D19</f>
        <v>682299248.15999997</v>
      </c>
      <c r="E26" s="5">
        <f>H26+E19</f>
        <v>576561341.22000003</v>
      </c>
      <c r="F26" s="5">
        <f>I26+F19</f>
        <v>569598935.38999999</v>
      </c>
      <c r="G26" s="185">
        <v>664299248.15999997</v>
      </c>
      <c r="H26" s="185">
        <v>563561341.22000003</v>
      </c>
      <c r="I26" s="185">
        <v>561598935.38999999</v>
      </c>
    </row>
    <row r="27" spans="1:9" ht="15.75">
      <c r="A27" s="8">
        <v>17</v>
      </c>
      <c r="B27" s="7" t="s">
        <v>424</v>
      </c>
      <c r="C27" s="10" t="s">
        <v>423</v>
      </c>
      <c r="D27" s="5">
        <f t="shared" ref="D27:F29" si="1">D28</f>
        <v>685330156.16999996</v>
      </c>
      <c r="E27" s="5">
        <f t="shared" si="1"/>
        <v>576561341.22000003</v>
      </c>
      <c r="F27" s="5">
        <f t="shared" si="1"/>
        <v>569598935.38999999</v>
      </c>
    </row>
    <row r="28" spans="1:9" ht="15.75">
      <c r="A28" s="8">
        <v>18</v>
      </c>
      <c r="B28" s="7" t="s">
        <v>426</v>
      </c>
      <c r="C28" s="10" t="s">
        <v>425</v>
      </c>
      <c r="D28" s="5">
        <f t="shared" si="1"/>
        <v>685330156.16999996</v>
      </c>
      <c r="E28" s="5">
        <f t="shared" si="1"/>
        <v>576561341.22000003</v>
      </c>
      <c r="F28" s="5">
        <f t="shared" si="1"/>
        <v>569598935.38999999</v>
      </c>
    </row>
    <row r="29" spans="1:9" ht="23.25" customHeight="1">
      <c r="A29" s="8">
        <v>19</v>
      </c>
      <c r="B29" s="7" t="s">
        <v>428</v>
      </c>
      <c r="C29" s="10" t="s">
        <v>427</v>
      </c>
      <c r="D29" s="5">
        <f t="shared" si="1"/>
        <v>685330156.16999996</v>
      </c>
      <c r="E29" s="5">
        <f t="shared" si="1"/>
        <v>576561341.22000003</v>
      </c>
      <c r="F29" s="5">
        <f t="shared" si="1"/>
        <v>569598935.38999999</v>
      </c>
    </row>
    <row r="30" spans="1:9" ht="31.5">
      <c r="A30" s="8">
        <v>20</v>
      </c>
      <c r="B30" s="7" t="s">
        <v>430</v>
      </c>
      <c r="C30" s="10" t="s">
        <v>429</v>
      </c>
      <c r="D30" s="5">
        <f>G30+D21</f>
        <v>685330156.16999996</v>
      </c>
      <c r="E30" s="5">
        <f>H30+E21</f>
        <v>576561341.22000003</v>
      </c>
      <c r="F30" s="5">
        <f>I30+F21</f>
        <v>569598935.38999999</v>
      </c>
      <c r="G30" s="185">
        <v>667330156.16999996</v>
      </c>
      <c r="H30" s="185">
        <v>558561341.22000003</v>
      </c>
      <c r="I30" s="185">
        <v>556598935.38999999</v>
      </c>
    </row>
    <row r="31" spans="1:9" ht="31.5" hidden="1">
      <c r="A31" s="8">
        <v>21</v>
      </c>
      <c r="B31" s="9" t="s">
        <v>432</v>
      </c>
      <c r="C31" s="6" t="s">
        <v>431</v>
      </c>
      <c r="D31" s="5">
        <f t="shared" ref="D31:F34" si="2">D32</f>
        <v>0</v>
      </c>
      <c r="E31" s="5">
        <f t="shared" si="2"/>
        <v>0</v>
      </c>
      <c r="F31" s="5">
        <f t="shared" si="2"/>
        <v>0</v>
      </c>
    </row>
    <row r="32" spans="1:9" ht="31.5" hidden="1">
      <c r="A32" s="8">
        <v>22</v>
      </c>
      <c r="B32" s="9" t="s">
        <v>434</v>
      </c>
      <c r="C32" s="6" t="s">
        <v>433</v>
      </c>
      <c r="D32" s="5">
        <f>D33</f>
        <v>0</v>
      </c>
      <c r="E32" s="5">
        <f t="shared" si="2"/>
        <v>0</v>
      </c>
      <c r="F32" s="5">
        <f t="shared" si="2"/>
        <v>0</v>
      </c>
    </row>
    <row r="33" spans="1:6" ht="31.5" hidden="1">
      <c r="A33" s="8">
        <v>23</v>
      </c>
      <c r="B33" s="9" t="s">
        <v>436</v>
      </c>
      <c r="C33" s="6" t="s">
        <v>435</v>
      </c>
      <c r="D33" s="5">
        <f t="shared" si="2"/>
        <v>0</v>
      </c>
      <c r="E33" s="5">
        <f t="shared" si="2"/>
        <v>0</v>
      </c>
      <c r="F33" s="5">
        <f t="shared" si="2"/>
        <v>0</v>
      </c>
    </row>
    <row r="34" spans="1:6" ht="47.25" hidden="1">
      <c r="A34" s="8">
        <v>24</v>
      </c>
      <c r="B34" s="7" t="s">
        <v>438</v>
      </c>
      <c r="C34" s="6" t="s">
        <v>437</v>
      </c>
      <c r="D34" s="5">
        <f t="shared" si="2"/>
        <v>0</v>
      </c>
      <c r="E34" s="5">
        <f t="shared" si="2"/>
        <v>0</v>
      </c>
      <c r="F34" s="5">
        <f t="shared" si="2"/>
        <v>0</v>
      </c>
    </row>
    <row r="35" spans="1:6" ht="32.25" hidden="1" thickBot="1">
      <c r="A35" s="17">
        <v>25</v>
      </c>
      <c r="B35" s="4" t="s">
        <v>440</v>
      </c>
      <c r="C35" s="3" t="s">
        <v>439</v>
      </c>
      <c r="D35" s="2"/>
      <c r="E35" s="2"/>
      <c r="F35" s="2"/>
    </row>
  </sheetData>
  <mergeCells count="5">
    <mergeCell ref="D2:F2"/>
    <mergeCell ref="C3:F3"/>
    <mergeCell ref="D4:F4"/>
    <mergeCell ref="A6:F6"/>
    <mergeCell ref="A7:F7"/>
  </mergeCells>
  <printOptions horizontalCentered="1"/>
  <pageMargins left="0.98425196850393704" right="0.39370078740157483" top="0.59055118110236227" bottom="0.59055118110236227" header="0.51181102362204722" footer="0.39370078740157483"/>
  <pageSetup paperSize="9" scale="57" orientation="portrait" r:id="rId1"/>
  <headerFooter alignWithMargins="0"/>
</worksheet>
</file>

<file path=xl/worksheets/sheet10.xml><?xml version="1.0" encoding="utf-8"?>
<worksheet xmlns="http://schemas.openxmlformats.org/spreadsheetml/2006/main" xmlns:r="http://schemas.openxmlformats.org/officeDocument/2006/relationships">
  <sheetPr>
    <tabColor rgb="FFFF0000"/>
    <pageSetUpPr fitToPage="1"/>
  </sheetPr>
  <dimension ref="A1:F731"/>
  <sheetViews>
    <sheetView workbookViewId="0">
      <selection activeCell="A6" sqref="A6:F6"/>
    </sheetView>
  </sheetViews>
  <sheetFormatPr defaultColWidth="8.85546875" defaultRowHeight="15"/>
  <cols>
    <col min="1" max="1" width="7.28515625" customWidth="1"/>
    <col min="2" max="2" width="81.7109375" customWidth="1"/>
    <col min="3" max="3" width="15" customWidth="1"/>
    <col min="4" max="4" width="13.5703125" customWidth="1"/>
    <col min="5" max="5" width="13" customWidth="1"/>
    <col min="6" max="6" width="17.28515625" customWidth="1"/>
    <col min="7" max="31" width="15.7109375" customWidth="1"/>
  </cols>
  <sheetData>
    <row r="1" spans="1:6" ht="15.75">
      <c r="A1" s="293" t="s">
        <v>375</v>
      </c>
      <c r="B1" s="293"/>
      <c r="C1" s="293"/>
      <c r="D1" s="293"/>
      <c r="E1" s="293"/>
      <c r="F1" s="293"/>
    </row>
    <row r="2" spans="1:6" ht="15.75">
      <c r="A2" s="293" t="s">
        <v>363</v>
      </c>
      <c r="B2" s="293"/>
      <c r="C2" s="293"/>
      <c r="D2" s="293"/>
      <c r="E2" s="293"/>
      <c r="F2" s="293"/>
    </row>
    <row r="3" spans="1:6" ht="15.75">
      <c r="A3" s="297" t="s">
        <v>1699</v>
      </c>
      <c r="B3" s="297"/>
      <c r="C3" s="297"/>
      <c r="D3" s="297"/>
      <c r="E3" s="297"/>
      <c r="F3" s="297"/>
    </row>
    <row r="4" spans="1:6" ht="15.75">
      <c r="A4" s="130" t="s">
        <v>1010</v>
      </c>
      <c r="B4" s="130"/>
      <c r="C4" s="130"/>
      <c r="D4" s="296" t="s">
        <v>1741</v>
      </c>
      <c r="E4" s="296"/>
      <c r="F4" s="296"/>
    </row>
    <row r="6" spans="1:6" ht="66.75" customHeight="1">
      <c r="A6" s="334" t="s">
        <v>660</v>
      </c>
      <c r="B6" s="334"/>
      <c r="C6" s="334"/>
      <c r="D6" s="334"/>
      <c r="E6" s="334"/>
      <c r="F6" s="334"/>
    </row>
    <row r="7" spans="1:6" ht="18.75">
      <c r="A7" s="332"/>
      <c r="B7" s="332"/>
      <c r="C7" s="332"/>
      <c r="D7" s="332"/>
      <c r="E7" s="332"/>
      <c r="F7" s="332"/>
    </row>
    <row r="8" spans="1:6">
      <c r="A8" s="335" t="s">
        <v>617</v>
      </c>
      <c r="B8" s="335"/>
      <c r="C8" s="109"/>
      <c r="F8" s="110" t="s">
        <v>618</v>
      </c>
    </row>
    <row r="9" spans="1:6">
      <c r="A9" s="331" t="s">
        <v>518</v>
      </c>
      <c r="B9" s="331" t="s">
        <v>251</v>
      </c>
      <c r="C9" s="331" t="s">
        <v>591</v>
      </c>
      <c r="D9" s="331" t="s">
        <v>266</v>
      </c>
      <c r="E9" s="331" t="s">
        <v>267</v>
      </c>
      <c r="F9" s="331" t="s">
        <v>217</v>
      </c>
    </row>
    <row r="10" spans="1:6">
      <c r="A10" s="331"/>
      <c r="B10" s="331"/>
      <c r="C10" s="331"/>
      <c r="D10" s="331"/>
      <c r="E10" s="331"/>
      <c r="F10" s="331"/>
    </row>
    <row r="11" spans="1:6" ht="12.75" customHeight="1">
      <c r="A11" s="139" t="s">
        <v>448</v>
      </c>
      <c r="B11" s="139" t="s">
        <v>442</v>
      </c>
      <c r="C11" s="139" t="s">
        <v>441</v>
      </c>
      <c r="D11" s="139" t="s">
        <v>449</v>
      </c>
      <c r="E11" s="139" t="s">
        <v>450</v>
      </c>
      <c r="F11" s="139" t="s">
        <v>542</v>
      </c>
    </row>
    <row r="12" spans="1:6" ht="15.75">
      <c r="A12" s="136" t="s">
        <v>448</v>
      </c>
      <c r="B12" s="135" t="s">
        <v>534</v>
      </c>
      <c r="C12" s="136" t="s">
        <v>16</v>
      </c>
      <c r="D12" s="136"/>
      <c r="E12" s="136"/>
      <c r="F12" s="137">
        <v>334942960.77999997</v>
      </c>
    </row>
    <row r="13" spans="1:6" ht="22.5" customHeight="1">
      <c r="A13" s="272">
        <f>A12+1</f>
        <v>2</v>
      </c>
      <c r="B13" s="135" t="s">
        <v>397</v>
      </c>
      <c r="C13" s="136" t="s">
        <v>41</v>
      </c>
      <c r="D13" s="136"/>
      <c r="E13" s="136"/>
      <c r="F13" s="137">
        <v>301579199.48000002</v>
      </c>
    </row>
    <row r="14" spans="1:6" ht="63">
      <c r="A14" s="272">
        <f t="shared" ref="A14:A77" si="0">A13+1</f>
        <v>3</v>
      </c>
      <c r="B14" s="135" t="s">
        <v>398</v>
      </c>
      <c r="C14" s="136" t="s">
        <v>99</v>
      </c>
      <c r="D14" s="136"/>
      <c r="E14" s="136"/>
      <c r="F14" s="137">
        <v>96721699.480000004</v>
      </c>
    </row>
    <row r="15" spans="1:6" ht="31.5">
      <c r="A15" s="272">
        <f t="shared" si="0"/>
        <v>4</v>
      </c>
      <c r="B15" s="135" t="s">
        <v>610</v>
      </c>
      <c r="C15" s="136" t="s">
        <v>99</v>
      </c>
      <c r="D15" s="136" t="s">
        <v>611</v>
      </c>
      <c r="E15" s="136"/>
      <c r="F15" s="137">
        <v>96721699.480000004</v>
      </c>
    </row>
    <row r="16" spans="1:6" ht="15.75">
      <c r="A16" s="272">
        <f t="shared" si="0"/>
        <v>5</v>
      </c>
      <c r="B16" s="135" t="s">
        <v>612</v>
      </c>
      <c r="C16" s="136" t="s">
        <v>99</v>
      </c>
      <c r="D16" s="136" t="s">
        <v>613</v>
      </c>
      <c r="E16" s="136"/>
      <c r="F16" s="137">
        <v>96721699.480000004</v>
      </c>
    </row>
    <row r="17" spans="1:6" ht="15.75">
      <c r="A17" s="272">
        <f t="shared" si="0"/>
        <v>6</v>
      </c>
      <c r="B17" s="135" t="s">
        <v>396</v>
      </c>
      <c r="C17" s="136" t="s">
        <v>99</v>
      </c>
      <c r="D17" s="136" t="s">
        <v>613</v>
      </c>
      <c r="E17" s="136" t="s">
        <v>506</v>
      </c>
      <c r="F17" s="137">
        <v>96721699.480000004</v>
      </c>
    </row>
    <row r="18" spans="1:6" ht="15.75">
      <c r="A18" s="272">
        <f t="shared" si="0"/>
        <v>7</v>
      </c>
      <c r="B18" s="135" t="s">
        <v>556</v>
      </c>
      <c r="C18" s="136" t="s">
        <v>99</v>
      </c>
      <c r="D18" s="136" t="s">
        <v>613</v>
      </c>
      <c r="E18" s="136" t="s">
        <v>484</v>
      </c>
      <c r="F18" s="137">
        <v>23014147.66</v>
      </c>
    </row>
    <row r="19" spans="1:6" ht="15.75">
      <c r="A19" s="272">
        <f t="shared" si="0"/>
        <v>8</v>
      </c>
      <c r="B19" s="132" t="s">
        <v>556</v>
      </c>
      <c r="C19" s="133" t="s">
        <v>99</v>
      </c>
      <c r="D19" s="133" t="s">
        <v>613</v>
      </c>
      <c r="E19" s="133" t="s">
        <v>484</v>
      </c>
      <c r="F19" s="134">
        <v>23014147.66</v>
      </c>
    </row>
    <row r="20" spans="1:6" ht="15.75">
      <c r="A20" s="272">
        <f t="shared" si="0"/>
        <v>9</v>
      </c>
      <c r="B20" s="135" t="s">
        <v>557</v>
      </c>
      <c r="C20" s="136" t="s">
        <v>99</v>
      </c>
      <c r="D20" s="136" t="s">
        <v>613</v>
      </c>
      <c r="E20" s="136" t="s">
        <v>601</v>
      </c>
      <c r="F20" s="137">
        <v>69368156.219999999</v>
      </c>
    </row>
    <row r="21" spans="1:6" ht="15.75">
      <c r="A21" s="272">
        <f t="shared" si="0"/>
        <v>10</v>
      </c>
      <c r="B21" s="132" t="s">
        <v>557</v>
      </c>
      <c r="C21" s="133" t="s">
        <v>99</v>
      </c>
      <c r="D21" s="133" t="s">
        <v>613</v>
      </c>
      <c r="E21" s="133" t="s">
        <v>601</v>
      </c>
      <c r="F21" s="134">
        <v>69368156.219999999</v>
      </c>
    </row>
    <row r="22" spans="1:6" ht="15.75">
      <c r="A22" s="272">
        <f t="shared" si="0"/>
        <v>11</v>
      </c>
      <c r="B22" s="135" t="s">
        <v>970</v>
      </c>
      <c r="C22" s="136" t="s">
        <v>99</v>
      </c>
      <c r="D22" s="136" t="s">
        <v>613</v>
      </c>
      <c r="E22" s="136" t="s">
        <v>971</v>
      </c>
      <c r="F22" s="137">
        <v>4339395.5999999996</v>
      </c>
    </row>
    <row r="23" spans="1:6" ht="15.75">
      <c r="A23" s="272">
        <f t="shared" si="0"/>
        <v>12</v>
      </c>
      <c r="B23" s="132" t="s">
        <v>970</v>
      </c>
      <c r="C23" s="133" t="s">
        <v>99</v>
      </c>
      <c r="D23" s="133" t="s">
        <v>613</v>
      </c>
      <c r="E23" s="133" t="s">
        <v>971</v>
      </c>
      <c r="F23" s="134">
        <v>4339395.5999999996</v>
      </c>
    </row>
    <row r="24" spans="1:6" ht="157.5">
      <c r="A24" s="272">
        <f t="shared" si="0"/>
        <v>13</v>
      </c>
      <c r="B24" s="138" t="s">
        <v>1004</v>
      </c>
      <c r="C24" s="136" t="s">
        <v>972</v>
      </c>
      <c r="D24" s="136"/>
      <c r="E24" s="136"/>
      <c r="F24" s="137">
        <v>14377800</v>
      </c>
    </row>
    <row r="25" spans="1:6" ht="31.5">
      <c r="A25" s="272">
        <f t="shared" si="0"/>
        <v>14</v>
      </c>
      <c r="B25" s="135" t="s">
        <v>610</v>
      </c>
      <c r="C25" s="136" t="s">
        <v>972</v>
      </c>
      <c r="D25" s="136" t="s">
        <v>611</v>
      </c>
      <c r="E25" s="136"/>
      <c r="F25" s="137">
        <v>14377800</v>
      </c>
    </row>
    <row r="26" spans="1:6" ht="15.75">
      <c r="A26" s="272">
        <f t="shared" si="0"/>
        <v>15</v>
      </c>
      <c r="B26" s="135" t="s">
        <v>612</v>
      </c>
      <c r="C26" s="136" t="s">
        <v>972</v>
      </c>
      <c r="D26" s="136" t="s">
        <v>613</v>
      </c>
      <c r="E26" s="136"/>
      <c r="F26" s="137">
        <v>14377800</v>
      </c>
    </row>
    <row r="27" spans="1:6" ht="15.75">
      <c r="A27" s="272">
        <f t="shared" si="0"/>
        <v>16</v>
      </c>
      <c r="B27" s="135" t="s">
        <v>396</v>
      </c>
      <c r="C27" s="136" t="s">
        <v>972</v>
      </c>
      <c r="D27" s="136" t="s">
        <v>613</v>
      </c>
      <c r="E27" s="136" t="s">
        <v>506</v>
      </c>
      <c r="F27" s="137">
        <v>14377800</v>
      </c>
    </row>
    <row r="28" spans="1:6" ht="15.75">
      <c r="A28" s="272">
        <f t="shared" si="0"/>
        <v>17</v>
      </c>
      <c r="B28" s="135" t="s">
        <v>556</v>
      </c>
      <c r="C28" s="136" t="s">
        <v>972</v>
      </c>
      <c r="D28" s="136" t="s">
        <v>613</v>
      </c>
      <c r="E28" s="136" t="s">
        <v>484</v>
      </c>
      <c r="F28" s="137">
        <v>14377800</v>
      </c>
    </row>
    <row r="29" spans="1:6" ht="15.75">
      <c r="A29" s="272">
        <f t="shared" si="0"/>
        <v>18</v>
      </c>
      <c r="B29" s="132" t="s">
        <v>556</v>
      </c>
      <c r="C29" s="133" t="s">
        <v>972</v>
      </c>
      <c r="D29" s="133" t="s">
        <v>613</v>
      </c>
      <c r="E29" s="133" t="s">
        <v>484</v>
      </c>
      <c r="F29" s="134">
        <v>14377800</v>
      </c>
    </row>
    <row r="30" spans="1:6" ht="157.5">
      <c r="A30" s="272">
        <f t="shared" si="0"/>
        <v>19</v>
      </c>
      <c r="B30" s="138" t="s">
        <v>1005</v>
      </c>
      <c r="C30" s="136" t="s">
        <v>973</v>
      </c>
      <c r="D30" s="136"/>
      <c r="E30" s="136"/>
      <c r="F30" s="137">
        <v>19196800</v>
      </c>
    </row>
    <row r="31" spans="1:6" ht="31.5">
      <c r="A31" s="272">
        <f t="shared" si="0"/>
        <v>20</v>
      </c>
      <c r="B31" s="135" t="s">
        <v>610</v>
      </c>
      <c r="C31" s="136" t="s">
        <v>973</v>
      </c>
      <c r="D31" s="136" t="s">
        <v>611</v>
      </c>
      <c r="E31" s="136"/>
      <c r="F31" s="137">
        <v>19196800</v>
      </c>
    </row>
    <row r="32" spans="1:6" ht="15.75">
      <c r="A32" s="272">
        <f t="shared" si="0"/>
        <v>21</v>
      </c>
      <c r="B32" s="135" t="s">
        <v>612</v>
      </c>
      <c r="C32" s="136" t="s">
        <v>973</v>
      </c>
      <c r="D32" s="136" t="s">
        <v>613</v>
      </c>
      <c r="E32" s="136"/>
      <c r="F32" s="137">
        <v>19196800</v>
      </c>
    </row>
    <row r="33" spans="1:6" ht="15.75">
      <c r="A33" s="272">
        <f t="shared" si="0"/>
        <v>22</v>
      </c>
      <c r="B33" s="135" t="s">
        <v>396</v>
      </c>
      <c r="C33" s="136" t="s">
        <v>973</v>
      </c>
      <c r="D33" s="136" t="s">
        <v>613</v>
      </c>
      <c r="E33" s="136" t="s">
        <v>506</v>
      </c>
      <c r="F33" s="137">
        <v>19196800</v>
      </c>
    </row>
    <row r="34" spans="1:6" ht="15.75">
      <c r="A34" s="272">
        <f t="shared" si="0"/>
        <v>23</v>
      </c>
      <c r="B34" s="135" t="s">
        <v>557</v>
      </c>
      <c r="C34" s="136" t="s">
        <v>973</v>
      </c>
      <c r="D34" s="136" t="s">
        <v>613</v>
      </c>
      <c r="E34" s="136" t="s">
        <v>601</v>
      </c>
      <c r="F34" s="137">
        <v>19196800</v>
      </c>
    </row>
    <row r="35" spans="1:6" ht="15.75">
      <c r="A35" s="272">
        <f t="shared" si="0"/>
        <v>24</v>
      </c>
      <c r="B35" s="132" t="s">
        <v>557</v>
      </c>
      <c r="C35" s="133" t="s">
        <v>973</v>
      </c>
      <c r="D35" s="133" t="s">
        <v>613</v>
      </c>
      <c r="E35" s="133" t="s">
        <v>601</v>
      </c>
      <c r="F35" s="134">
        <v>19196800</v>
      </c>
    </row>
    <row r="36" spans="1:6" ht="126">
      <c r="A36" s="272">
        <f t="shared" si="0"/>
        <v>25</v>
      </c>
      <c r="B36" s="138" t="s">
        <v>356</v>
      </c>
      <c r="C36" s="136" t="s">
        <v>106</v>
      </c>
      <c r="D36" s="136"/>
      <c r="E36" s="136"/>
      <c r="F36" s="137">
        <v>194000</v>
      </c>
    </row>
    <row r="37" spans="1:6" ht="31.5">
      <c r="A37" s="272">
        <f t="shared" si="0"/>
        <v>26</v>
      </c>
      <c r="B37" s="135" t="s">
        <v>610</v>
      </c>
      <c r="C37" s="136" t="s">
        <v>106</v>
      </c>
      <c r="D37" s="136" t="s">
        <v>611</v>
      </c>
      <c r="E37" s="136"/>
      <c r="F37" s="137">
        <v>194000</v>
      </c>
    </row>
    <row r="38" spans="1:6" ht="15.75">
      <c r="A38" s="272">
        <f t="shared" si="0"/>
        <v>27</v>
      </c>
      <c r="B38" s="135" t="s">
        <v>612</v>
      </c>
      <c r="C38" s="136" t="s">
        <v>106</v>
      </c>
      <c r="D38" s="136" t="s">
        <v>613</v>
      </c>
      <c r="E38" s="136"/>
      <c r="F38" s="137">
        <v>194000</v>
      </c>
    </row>
    <row r="39" spans="1:6" ht="15.75">
      <c r="A39" s="272">
        <f t="shared" si="0"/>
        <v>28</v>
      </c>
      <c r="B39" s="135" t="s">
        <v>533</v>
      </c>
      <c r="C39" s="136" t="s">
        <v>106</v>
      </c>
      <c r="D39" s="136" t="s">
        <v>613</v>
      </c>
      <c r="E39" s="136" t="s">
        <v>509</v>
      </c>
      <c r="F39" s="137">
        <v>194000</v>
      </c>
    </row>
    <row r="40" spans="1:6" ht="15.75">
      <c r="A40" s="272">
        <f t="shared" si="0"/>
        <v>29</v>
      </c>
      <c r="B40" s="135" t="s">
        <v>570</v>
      </c>
      <c r="C40" s="136" t="s">
        <v>106</v>
      </c>
      <c r="D40" s="136" t="s">
        <v>613</v>
      </c>
      <c r="E40" s="136" t="s">
        <v>259</v>
      </c>
      <c r="F40" s="137">
        <v>194000</v>
      </c>
    </row>
    <row r="41" spans="1:6" ht="15.75">
      <c r="A41" s="272">
        <f t="shared" si="0"/>
        <v>30</v>
      </c>
      <c r="B41" s="132" t="s">
        <v>570</v>
      </c>
      <c r="C41" s="133" t="s">
        <v>106</v>
      </c>
      <c r="D41" s="133" t="s">
        <v>613</v>
      </c>
      <c r="E41" s="133" t="s">
        <v>259</v>
      </c>
      <c r="F41" s="134">
        <v>194000</v>
      </c>
    </row>
    <row r="42" spans="1:6" ht="126">
      <c r="A42" s="272">
        <f t="shared" si="0"/>
        <v>31</v>
      </c>
      <c r="B42" s="138" t="s">
        <v>366</v>
      </c>
      <c r="C42" s="136" t="s">
        <v>101</v>
      </c>
      <c r="D42" s="136"/>
      <c r="E42" s="136"/>
      <c r="F42" s="137">
        <v>127820800</v>
      </c>
    </row>
    <row r="43" spans="1:6" ht="31.5">
      <c r="A43" s="272">
        <f t="shared" si="0"/>
        <v>32</v>
      </c>
      <c r="B43" s="135" t="s">
        <v>610</v>
      </c>
      <c r="C43" s="136" t="s">
        <v>101</v>
      </c>
      <c r="D43" s="136" t="s">
        <v>611</v>
      </c>
      <c r="E43" s="136"/>
      <c r="F43" s="137">
        <v>127820800</v>
      </c>
    </row>
    <row r="44" spans="1:6" ht="15.75">
      <c r="A44" s="272">
        <f t="shared" si="0"/>
        <v>33</v>
      </c>
      <c r="B44" s="135" t="s">
        <v>612</v>
      </c>
      <c r="C44" s="136" t="s">
        <v>101</v>
      </c>
      <c r="D44" s="136" t="s">
        <v>613</v>
      </c>
      <c r="E44" s="136"/>
      <c r="F44" s="137">
        <v>127820800</v>
      </c>
    </row>
    <row r="45" spans="1:6" ht="15.75">
      <c r="A45" s="272">
        <f t="shared" si="0"/>
        <v>34</v>
      </c>
      <c r="B45" s="135" t="s">
        <v>396</v>
      </c>
      <c r="C45" s="136" t="s">
        <v>101</v>
      </c>
      <c r="D45" s="136" t="s">
        <v>613</v>
      </c>
      <c r="E45" s="136" t="s">
        <v>506</v>
      </c>
      <c r="F45" s="137">
        <v>127820800</v>
      </c>
    </row>
    <row r="46" spans="1:6" ht="15.75">
      <c r="A46" s="272">
        <f t="shared" si="0"/>
        <v>35</v>
      </c>
      <c r="B46" s="135" t="s">
        <v>557</v>
      </c>
      <c r="C46" s="136" t="s">
        <v>101</v>
      </c>
      <c r="D46" s="136" t="s">
        <v>613</v>
      </c>
      <c r="E46" s="136" t="s">
        <v>601</v>
      </c>
      <c r="F46" s="137">
        <v>127820800</v>
      </c>
    </row>
    <row r="47" spans="1:6" ht="15.75">
      <c r="A47" s="272">
        <f t="shared" si="0"/>
        <v>36</v>
      </c>
      <c r="B47" s="132" t="s">
        <v>557</v>
      </c>
      <c r="C47" s="133" t="s">
        <v>101</v>
      </c>
      <c r="D47" s="133" t="s">
        <v>613</v>
      </c>
      <c r="E47" s="133" t="s">
        <v>601</v>
      </c>
      <c r="F47" s="134">
        <v>127820800</v>
      </c>
    </row>
    <row r="48" spans="1:6" ht="94.5">
      <c r="A48" s="272">
        <f t="shared" si="0"/>
        <v>37</v>
      </c>
      <c r="B48" s="138" t="s">
        <v>355</v>
      </c>
      <c r="C48" s="136" t="s">
        <v>105</v>
      </c>
      <c r="D48" s="136"/>
      <c r="E48" s="136"/>
      <c r="F48" s="137">
        <v>15982400</v>
      </c>
    </row>
    <row r="49" spans="1:6" ht="31.5">
      <c r="A49" s="272">
        <f t="shared" si="0"/>
        <v>38</v>
      </c>
      <c r="B49" s="135" t="s">
        <v>610</v>
      </c>
      <c r="C49" s="136" t="s">
        <v>105</v>
      </c>
      <c r="D49" s="136" t="s">
        <v>611</v>
      </c>
      <c r="E49" s="136"/>
      <c r="F49" s="137">
        <v>15982400</v>
      </c>
    </row>
    <row r="50" spans="1:6" ht="15.75">
      <c r="A50" s="272">
        <f t="shared" si="0"/>
        <v>39</v>
      </c>
      <c r="B50" s="135" t="s">
        <v>612</v>
      </c>
      <c r="C50" s="136" t="s">
        <v>105</v>
      </c>
      <c r="D50" s="136" t="s">
        <v>613</v>
      </c>
      <c r="E50" s="136"/>
      <c r="F50" s="137">
        <v>15982400</v>
      </c>
    </row>
    <row r="51" spans="1:6" ht="15.75">
      <c r="A51" s="272">
        <f t="shared" si="0"/>
        <v>40</v>
      </c>
      <c r="B51" s="135" t="s">
        <v>533</v>
      </c>
      <c r="C51" s="136" t="s">
        <v>105</v>
      </c>
      <c r="D51" s="136" t="s">
        <v>613</v>
      </c>
      <c r="E51" s="136" t="s">
        <v>509</v>
      </c>
      <c r="F51" s="137">
        <v>15982400</v>
      </c>
    </row>
    <row r="52" spans="1:6" ht="15.75">
      <c r="A52" s="272">
        <f t="shared" si="0"/>
        <v>41</v>
      </c>
      <c r="B52" s="135" t="s">
        <v>569</v>
      </c>
      <c r="C52" s="136" t="s">
        <v>105</v>
      </c>
      <c r="D52" s="136" t="s">
        <v>613</v>
      </c>
      <c r="E52" s="136" t="s">
        <v>483</v>
      </c>
      <c r="F52" s="137">
        <v>15982400</v>
      </c>
    </row>
    <row r="53" spans="1:6" ht="15.75">
      <c r="A53" s="272">
        <f t="shared" si="0"/>
        <v>42</v>
      </c>
      <c r="B53" s="132" t="s">
        <v>569</v>
      </c>
      <c r="C53" s="133" t="s">
        <v>105</v>
      </c>
      <c r="D53" s="133" t="s">
        <v>613</v>
      </c>
      <c r="E53" s="133" t="s">
        <v>483</v>
      </c>
      <c r="F53" s="134">
        <v>15982400</v>
      </c>
    </row>
    <row r="54" spans="1:6" ht="126">
      <c r="A54" s="272">
        <f t="shared" si="0"/>
        <v>43</v>
      </c>
      <c r="B54" s="138" t="s">
        <v>389</v>
      </c>
      <c r="C54" s="136" t="s">
        <v>100</v>
      </c>
      <c r="D54" s="136"/>
      <c r="E54" s="136"/>
      <c r="F54" s="137">
        <v>27285700</v>
      </c>
    </row>
    <row r="55" spans="1:6" ht="31.5">
      <c r="A55" s="272">
        <f t="shared" si="0"/>
        <v>44</v>
      </c>
      <c r="B55" s="135" t="s">
        <v>610</v>
      </c>
      <c r="C55" s="136" t="s">
        <v>100</v>
      </c>
      <c r="D55" s="136" t="s">
        <v>611</v>
      </c>
      <c r="E55" s="136"/>
      <c r="F55" s="137">
        <v>27285700</v>
      </c>
    </row>
    <row r="56" spans="1:6" ht="15.75">
      <c r="A56" s="272">
        <f t="shared" si="0"/>
        <v>45</v>
      </c>
      <c r="B56" s="135" t="s">
        <v>612</v>
      </c>
      <c r="C56" s="136" t="s">
        <v>100</v>
      </c>
      <c r="D56" s="136" t="s">
        <v>613</v>
      </c>
      <c r="E56" s="136"/>
      <c r="F56" s="137">
        <v>27285700</v>
      </c>
    </row>
    <row r="57" spans="1:6" ht="15.75">
      <c r="A57" s="272">
        <f t="shared" si="0"/>
        <v>46</v>
      </c>
      <c r="B57" s="135" t="s">
        <v>396</v>
      </c>
      <c r="C57" s="136" t="s">
        <v>100</v>
      </c>
      <c r="D57" s="136" t="s">
        <v>613</v>
      </c>
      <c r="E57" s="136" t="s">
        <v>506</v>
      </c>
      <c r="F57" s="137">
        <v>27285700</v>
      </c>
    </row>
    <row r="58" spans="1:6" ht="15.75">
      <c r="A58" s="272">
        <f t="shared" si="0"/>
        <v>47</v>
      </c>
      <c r="B58" s="135" t="s">
        <v>556</v>
      </c>
      <c r="C58" s="136" t="s">
        <v>100</v>
      </c>
      <c r="D58" s="136" t="s">
        <v>613</v>
      </c>
      <c r="E58" s="136" t="s">
        <v>484</v>
      </c>
      <c r="F58" s="137">
        <v>27285700</v>
      </c>
    </row>
    <row r="59" spans="1:6" ht="15.75">
      <c r="A59" s="272">
        <f t="shared" si="0"/>
        <v>48</v>
      </c>
      <c r="B59" s="132" t="s">
        <v>556</v>
      </c>
      <c r="C59" s="133" t="s">
        <v>100</v>
      </c>
      <c r="D59" s="133" t="s">
        <v>613</v>
      </c>
      <c r="E59" s="133" t="s">
        <v>484</v>
      </c>
      <c r="F59" s="134">
        <v>27285700</v>
      </c>
    </row>
    <row r="60" spans="1:6" ht="31.5">
      <c r="A60" s="272">
        <f t="shared" si="0"/>
        <v>49</v>
      </c>
      <c r="B60" s="135" t="s">
        <v>974</v>
      </c>
      <c r="C60" s="136" t="s">
        <v>975</v>
      </c>
      <c r="D60" s="136"/>
      <c r="E60" s="136"/>
      <c r="F60" s="137">
        <v>6663000</v>
      </c>
    </row>
    <row r="61" spans="1:6" ht="63">
      <c r="A61" s="272">
        <f t="shared" si="0"/>
        <v>50</v>
      </c>
      <c r="B61" s="135" t="s">
        <v>976</v>
      </c>
      <c r="C61" s="136" t="s">
        <v>977</v>
      </c>
      <c r="D61" s="136"/>
      <c r="E61" s="136"/>
      <c r="F61" s="137">
        <v>6663000</v>
      </c>
    </row>
    <row r="62" spans="1:6" ht="31.5">
      <c r="A62" s="272">
        <f t="shared" si="0"/>
        <v>51</v>
      </c>
      <c r="B62" s="135" t="s">
        <v>610</v>
      </c>
      <c r="C62" s="136" t="s">
        <v>977</v>
      </c>
      <c r="D62" s="136" t="s">
        <v>611</v>
      </c>
      <c r="E62" s="136"/>
      <c r="F62" s="137">
        <v>6663000</v>
      </c>
    </row>
    <row r="63" spans="1:6" ht="15.75">
      <c r="A63" s="272">
        <f t="shared" si="0"/>
        <v>52</v>
      </c>
      <c r="B63" s="135" t="s">
        <v>612</v>
      </c>
      <c r="C63" s="136" t="s">
        <v>977</v>
      </c>
      <c r="D63" s="136" t="s">
        <v>613</v>
      </c>
      <c r="E63" s="136"/>
      <c r="F63" s="137">
        <v>6663000</v>
      </c>
    </row>
    <row r="64" spans="1:6" ht="15.75">
      <c r="A64" s="272">
        <f t="shared" si="0"/>
        <v>53</v>
      </c>
      <c r="B64" s="135" t="s">
        <v>396</v>
      </c>
      <c r="C64" s="136" t="s">
        <v>977</v>
      </c>
      <c r="D64" s="136" t="s">
        <v>613</v>
      </c>
      <c r="E64" s="136" t="s">
        <v>506</v>
      </c>
      <c r="F64" s="137">
        <v>6663000</v>
      </c>
    </row>
    <row r="65" spans="1:6" ht="15.75">
      <c r="A65" s="272">
        <f t="shared" si="0"/>
        <v>54</v>
      </c>
      <c r="B65" s="135" t="s">
        <v>556</v>
      </c>
      <c r="C65" s="136" t="s">
        <v>977</v>
      </c>
      <c r="D65" s="136" t="s">
        <v>613</v>
      </c>
      <c r="E65" s="136" t="s">
        <v>484</v>
      </c>
      <c r="F65" s="137">
        <v>500000</v>
      </c>
    </row>
    <row r="66" spans="1:6" ht="15.75">
      <c r="A66" s="272">
        <f t="shared" si="0"/>
        <v>55</v>
      </c>
      <c r="B66" s="132" t="s">
        <v>556</v>
      </c>
      <c r="C66" s="133" t="s">
        <v>977</v>
      </c>
      <c r="D66" s="133" t="s">
        <v>613</v>
      </c>
      <c r="E66" s="133" t="s">
        <v>484</v>
      </c>
      <c r="F66" s="134">
        <v>500000</v>
      </c>
    </row>
    <row r="67" spans="1:6" ht="15.75">
      <c r="A67" s="272">
        <f t="shared" si="0"/>
        <v>56</v>
      </c>
      <c r="B67" s="135" t="s">
        <v>557</v>
      </c>
      <c r="C67" s="136" t="s">
        <v>977</v>
      </c>
      <c r="D67" s="136" t="s">
        <v>613</v>
      </c>
      <c r="E67" s="136" t="s">
        <v>601</v>
      </c>
      <c r="F67" s="137">
        <v>6163000</v>
      </c>
    </row>
    <row r="68" spans="1:6" ht="15.75">
      <c r="A68" s="272">
        <f t="shared" si="0"/>
        <v>57</v>
      </c>
      <c r="B68" s="132" t="s">
        <v>557</v>
      </c>
      <c r="C68" s="133" t="s">
        <v>977</v>
      </c>
      <c r="D68" s="133" t="s">
        <v>613</v>
      </c>
      <c r="E68" s="133" t="s">
        <v>601</v>
      </c>
      <c r="F68" s="134">
        <v>6163000</v>
      </c>
    </row>
    <row r="69" spans="1:6" ht="31.5">
      <c r="A69" s="272">
        <f t="shared" si="0"/>
        <v>58</v>
      </c>
      <c r="B69" s="135" t="s">
        <v>368</v>
      </c>
      <c r="C69" s="136" t="s">
        <v>46</v>
      </c>
      <c r="D69" s="136"/>
      <c r="E69" s="136"/>
      <c r="F69" s="137">
        <v>4890049</v>
      </c>
    </row>
    <row r="70" spans="1:6" ht="47.25">
      <c r="A70" s="272">
        <f t="shared" si="0"/>
        <v>59</v>
      </c>
      <c r="B70" s="135" t="s">
        <v>978</v>
      </c>
      <c r="C70" s="136" t="s">
        <v>979</v>
      </c>
      <c r="D70" s="136"/>
      <c r="E70" s="136"/>
      <c r="F70" s="137">
        <v>4890049</v>
      </c>
    </row>
    <row r="71" spans="1:6" ht="47.25">
      <c r="A71" s="272">
        <f t="shared" si="0"/>
        <v>60</v>
      </c>
      <c r="B71" s="135" t="s">
        <v>623</v>
      </c>
      <c r="C71" s="136" t="s">
        <v>979</v>
      </c>
      <c r="D71" s="136" t="s">
        <v>256</v>
      </c>
      <c r="E71" s="136"/>
      <c r="F71" s="137">
        <v>4630846</v>
      </c>
    </row>
    <row r="72" spans="1:6" ht="15.75">
      <c r="A72" s="272">
        <f t="shared" si="0"/>
        <v>61</v>
      </c>
      <c r="B72" s="135" t="s">
        <v>388</v>
      </c>
      <c r="C72" s="136" t="s">
        <v>979</v>
      </c>
      <c r="D72" s="136" t="s">
        <v>546</v>
      </c>
      <c r="E72" s="136"/>
      <c r="F72" s="137">
        <v>4630846</v>
      </c>
    </row>
    <row r="73" spans="1:6" ht="15.75">
      <c r="A73" s="272">
        <f t="shared" si="0"/>
        <v>62</v>
      </c>
      <c r="B73" s="135" t="s">
        <v>396</v>
      </c>
      <c r="C73" s="136" t="s">
        <v>979</v>
      </c>
      <c r="D73" s="136" t="s">
        <v>546</v>
      </c>
      <c r="E73" s="136" t="s">
        <v>506</v>
      </c>
      <c r="F73" s="137">
        <v>4630846</v>
      </c>
    </row>
    <row r="74" spans="1:6" ht="15.75">
      <c r="A74" s="272">
        <f t="shared" si="0"/>
        <v>63</v>
      </c>
      <c r="B74" s="135" t="s">
        <v>564</v>
      </c>
      <c r="C74" s="136" t="s">
        <v>979</v>
      </c>
      <c r="D74" s="136" t="s">
        <v>546</v>
      </c>
      <c r="E74" s="136" t="s">
        <v>603</v>
      </c>
      <c r="F74" s="137">
        <v>4630846</v>
      </c>
    </row>
    <row r="75" spans="1:6" ht="15.75">
      <c r="A75" s="272">
        <f t="shared" si="0"/>
        <v>64</v>
      </c>
      <c r="B75" s="132" t="s">
        <v>564</v>
      </c>
      <c r="C75" s="133" t="s">
        <v>979</v>
      </c>
      <c r="D75" s="133" t="s">
        <v>546</v>
      </c>
      <c r="E75" s="133" t="s">
        <v>603</v>
      </c>
      <c r="F75" s="134">
        <v>4630846</v>
      </c>
    </row>
    <row r="76" spans="1:6" ht="31.5">
      <c r="A76" s="272">
        <f t="shared" si="0"/>
        <v>65</v>
      </c>
      <c r="B76" s="135" t="s">
        <v>950</v>
      </c>
      <c r="C76" s="136" t="s">
        <v>979</v>
      </c>
      <c r="D76" s="136" t="s">
        <v>625</v>
      </c>
      <c r="E76" s="136"/>
      <c r="F76" s="137">
        <v>259203</v>
      </c>
    </row>
    <row r="77" spans="1:6" ht="31.5">
      <c r="A77" s="272">
        <f t="shared" si="0"/>
        <v>66</v>
      </c>
      <c r="B77" s="135" t="s">
        <v>626</v>
      </c>
      <c r="C77" s="136" t="s">
        <v>979</v>
      </c>
      <c r="D77" s="136" t="s">
        <v>257</v>
      </c>
      <c r="E77" s="136"/>
      <c r="F77" s="137">
        <v>259203</v>
      </c>
    </row>
    <row r="78" spans="1:6" ht="15.75">
      <c r="A78" s="272">
        <f t="shared" ref="A78:A141" si="1">A77+1</f>
        <v>67</v>
      </c>
      <c r="B78" s="135" t="s">
        <v>396</v>
      </c>
      <c r="C78" s="136" t="s">
        <v>979</v>
      </c>
      <c r="D78" s="136" t="s">
        <v>257</v>
      </c>
      <c r="E78" s="136" t="s">
        <v>506</v>
      </c>
      <c r="F78" s="137">
        <v>259203</v>
      </c>
    </row>
    <row r="79" spans="1:6" ht="15.75">
      <c r="A79" s="272">
        <f t="shared" si="1"/>
        <v>68</v>
      </c>
      <c r="B79" s="135" t="s">
        <v>564</v>
      </c>
      <c r="C79" s="136" t="s">
        <v>979</v>
      </c>
      <c r="D79" s="136" t="s">
        <v>257</v>
      </c>
      <c r="E79" s="136" t="s">
        <v>603</v>
      </c>
      <c r="F79" s="137">
        <v>259203</v>
      </c>
    </row>
    <row r="80" spans="1:6" ht="15.75">
      <c r="A80" s="272">
        <f t="shared" si="1"/>
        <v>69</v>
      </c>
      <c r="B80" s="132" t="s">
        <v>564</v>
      </c>
      <c r="C80" s="133" t="s">
        <v>979</v>
      </c>
      <c r="D80" s="133" t="s">
        <v>257</v>
      </c>
      <c r="E80" s="133" t="s">
        <v>603</v>
      </c>
      <c r="F80" s="134">
        <v>259203</v>
      </c>
    </row>
    <row r="81" spans="1:6" ht="31.5">
      <c r="A81" s="272">
        <f t="shared" si="1"/>
        <v>70</v>
      </c>
      <c r="B81" s="135" t="s">
        <v>367</v>
      </c>
      <c r="C81" s="136" t="s">
        <v>45</v>
      </c>
      <c r="D81" s="136"/>
      <c r="E81" s="136"/>
      <c r="F81" s="137">
        <v>2148058.7999999998</v>
      </c>
    </row>
    <row r="82" spans="1:6" ht="78.75">
      <c r="A82" s="272">
        <f t="shared" si="1"/>
        <v>71</v>
      </c>
      <c r="B82" s="138" t="s">
        <v>634</v>
      </c>
      <c r="C82" s="136" t="s">
        <v>635</v>
      </c>
      <c r="D82" s="136"/>
      <c r="E82" s="136"/>
      <c r="F82" s="137">
        <v>1648100</v>
      </c>
    </row>
    <row r="83" spans="1:6" ht="31.5">
      <c r="A83" s="272">
        <f t="shared" si="1"/>
        <v>72</v>
      </c>
      <c r="B83" s="135" t="s">
        <v>950</v>
      </c>
      <c r="C83" s="136" t="s">
        <v>635</v>
      </c>
      <c r="D83" s="136" t="s">
        <v>625</v>
      </c>
      <c r="E83" s="136"/>
      <c r="F83" s="137">
        <v>855800</v>
      </c>
    </row>
    <row r="84" spans="1:6" ht="31.5">
      <c r="A84" s="272">
        <f t="shared" si="1"/>
        <v>73</v>
      </c>
      <c r="B84" s="135" t="s">
        <v>626</v>
      </c>
      <c r="C84" s="136" t="s">
        <v>635</v>
      </c>
      <c r="D84" s="136" t="s">
        <v>257</v>
      </c>
      <c r="E84" s="136"/>
      <c r="F84" s="137">
        <v>855800</v>
      </c>
    </row>
    <row r="85" spans="1:6" ht="15.75">
      <c r="A85" s="272">
        <f t="shared" si="1"/>
        <v>74</v>
      </c>
      <c r="B85" s="135" t="s">
        <v>396</v>
      </c>
      <c r="C85" s="136" t="s">
        <v>635</v>
      </c>
      <c r="D85" s="136" t="s">
        <v>257</v>
      </c>
      <c r="E85" s="136" t="s">
        <v>506</v>
      </c>
      <c r="F85" s="137">
        <v>855800</v>
      </c>
    </row>
    <row r="86" spans="1:6" ht="15.75">
      <c r="A86" s="272">
        <f t="shared" si="1"/>
        <v>75</v>
      </c>
      <c r="B86" s="135" t="s">
        <v>980</v>
      </c>
      <c r="C86" s="136" t="s">
        <v>635</v>
      </c>
      <c r="D86" s="136" t="s">
        <v>257</v>
      </c>
      <c r="E86" s="136" t="s">
        <v>602</v>
      </c>
      <c r="F86" s="137">
        <v>855800</v>
      </c>
    </row>
    <row r="87" spans="1:6" ht="15.75">
      <c r="A87" s="272">
        <f t="shared" si="1"/>
        <v>76</v>
      </c>
      <c r="B87" s="132" t="s">
        <v>980</v>
      </c>
      <c r="C87" s="133" t="s">
        <v>635</v>
      </c>
      <c r="D87" s="133" t="s">
        <v>257</v>
      </c>
      <c r="E87" s="133" t="s">
        <v>602</v>
      </c>
      <c r="F87" s="134">
        <v>855800</v>
      </c>
    </row>
    <row r="88" spans="1:6" ht="31.5">
      <c r="A88" s="272">
        <f t="shared" si="1"/>
        <v>77</v>
      </c>
      <c r="B88" s="135" t="s">
        <v>610</v>
      </c>
      <c r="C88" s="136" t="s">
        <v>635</v>
      </c>
      <c r="D88" s="136" t="s">
        <v>611</v>
      </c>
      <c r="E88" s="136"/>
      <c r="F88" s="137">
        <v>792300</v>
      </c>
    </row>
    <row r="89" spans="1:6" ht="15.75">
      <c r="A89" s="272">
        <f t="shared" si="1"/>
        <v>78</v>
      </c>
      <c r="B89" s="135" t="s">
        <v>612</v>
      </c>
      <c r="C89" s="136" t="s">
        <v>635</v>
      </c>
      <c r="D89" s="136" t="s">
        <v>613</v>
      </c>
      <c r="E89" s="136"/>
      <c r="F89" s="137">
        <v>792300</v>
      </c>
    </row>
    <row r="90" spans="1:6" ht="15.75">
      <c r="A90" s="272">
        <f t="shared" si="1"/>
        <v>79</v>
      </c>
      <c r="B90" s="135" t="s">
        <v>396</v>
      </c>
      <c r="C90" s="136" t="s">
        <v>635</v>
      </c>
      <c r="D90" s="136" t="s">
        <v>613</v>
      </c>
      <c r="E90" s="136" t="s">
        <v>506</v>
      </c>
      <c r="F90" s="137">
        <v>792300</v>
      </c>
    </row>
    <row r="91" spans="1:6" ht="15.75">
      <c r="A91" s="272">
        <f t="shared" si="1"/>
        <v>80</v>
      </c>
      <c r="B91" s="135" t="s">
        <v>980</v>
      </c>
      <c r="C91" s="136" t="s">
        <v>635</v>
      </c>
      <c r="D91" s="136" t="s">
        <v>613</v>
      </c>
      <c r="E91" s="136" t="s">
        <v>602</v>
      </c>
      <c r="F91" s="137">
        <v>792300</v>
      </c>
    </row>
    <row r="92" spans="1:6" ht="15.75">
      <c r="A92" s="272">
        <f t="shared" si="1"/>
        <v>81</v>
      </c>
      <c r="B92" s="132" t="s">
        <v>980</v>
      </c>
      <c r="C92" s="133" t="s">
        <v>635</v>
      </c>
      <c r="D92" s="133" t="s">
        <v>613</v>
      </c>
      <c r="E92" s="133" t="s">
        <v>602</v>
      </c>
      <c r="F92" s="134">
        <v>792300</v>
      </c>
    </row>
    <row r="93" spans="1:6" ht="63">
      <c r="A93" s="272">
        <f t="shared" si="1"/>
        <v>82</v>
      </c>
      <c r="B93" s="135" t="s">
        <v>981</v>
      </c>
      <c r="C93" s="136" t="s">
        <v>636</v>
      </c>
      <c r="D93" s="136"/>
      <c r="E93" s="136"/>
      <c r="F93" s="137">
        <v>499958.8</v>
      </c>
    </row>
    <row r="94" spans="1:6" ht="31.5">
      <c r="A94" s="272">
        <f t="shared" si="1"/>
        <v>83</v>
      </c>
      <c r="B94" s="135" t="s">
        <v>950</v>
      </c>
      <c r="C94" s="136" t="s">
        <v>636</v>
      </c>
      <c r="D94" s="136" t="s">
        <v>625</v>
      </c>
      <c r="E94" s="136"/>
      <c r="F94" s="137">
        <v>160300</v>
      </c>
    </row>
    <row r="95" spans="1:6" ht="31.5">
      <c r="A95" s="272">
        <f t="shared" si="1"/>
        <v>84</v>
      </c>
      <c r="B95" s="135" t="s">
        <v>626</v>
      </c>
      <c r="C95" s="136" t="s">
        <v>636</v>
      </c>
      <c r="D95" s="136" t="s">
        <v>257</v>
      </c>
      <c r="E95" s="136"/>
      <c r="F95" s="137">
        <v>160300</v>
      </c>
    </row>
    <row r="96" spans="1:6" ht="15.75">
      <c r="A96" s="272">
        <f t="shared" si="1"/>
        <v>85</v>
      </c>
      <c r="B96" s="135" t="s">
        <v>396</v>
      </c>
      <c r="C96" s="136" t="s">
        <v>636</v>
      </c>
      <c r="D96" s="136" t="s">
        <v>257</v>
      </c>
      <c r="E96" s="136" t="s">
        <v>506</v>
      </c>
      <c r="F96" s="137">
        <v>160300</v>
      </c>
    </row>
    <row r="97" spans="1:6" ht="15.75">
      <c r="A97" s="272">
        <f t="shared" si="1"/>
        <v>86</v>
      </c>
      <c r="B97" s="135" t="s">
        <v>980</v>
      </c>
      <c r="C97" s="136" t="s">
        <v>636</v>
      </c>
      <c r="D97" s="136" t="s">
        <v>257</v>
      </c>
      <c r="E97" s="136" t="s">
        <v>602</v>
      </c>
      <c r="F97" s="137">
        <v>160300</v>
      </c>
    </row>
    <row r="98" spans="1:6" ht="15.75">
      <c r="A98" s="272">
        <f t="shared" si="1"/>
        <v>87</v>
      </c>
      <c r="B98" s="132" t="s">
        <v>980</v>
      </c>
      <c r="C98" s="133" t="s">
        <v>636</v>
      </c>
      <c r="D98" s="133" t="s">
        <v>257</v>
      </c>
      <c r="E98" s="133" t="s">
        <v>602</v>
      </c>
      <c r="F98" s="134">
        <v>160300</v>
      </c>
    </row>
    <row r="99" spans="1:6" ht="31.5">
      <c r="A99" s="272">
        <f t="shared" si="1"/>
        <v>88</v>
      </c>
      <c r="B99" s="135" t="s">
        <v>610</v>
      </c>
      <c r="C99" s="136" t="s">
        <v>636</v>
      </c>
      <c r="D99" s="136" t="s">
        <v>611</v>
      </c>
      <c r="E99" s="136"/>
      <c r="F99" s="137">
        <v>339658.8</v>
      </c>
    </row>
    <row r="100" spans="1:6" ht="15.75">
      <c r="A100" s="272">
        <f t="shared" si="1"/>
        <v>89</v>
      </c>
      <c r="B100" s="135" t="s">
        <v>612</v>
      </c>
      <c r="C100" s="136" t="s">
        <v>636</v>
      </c>
      <c r="D100" s="136" t="s">
        <v>613</v>
      </c>
      <c r="E100" s="136"/>
      <c r="F100" s="137">
        <v>339658.8</v>
      </c>
    </row>
    <row r="101" spans="1:6" ht="15.75">
      <c r="A101" s="272">
        <f t="shared" si="1"/>
        <v>90</v>
      </c>
      <c r="B101" s="135" t="s">
        <v>396</v>
      </c>
      <c r="C101" s="136" t="s">
        <v>636</v>
      </c>
      <c r="D101" s="136" t="s">
        <v>613</v>
      </c>
      <c r="E101" s="136" t="s">
        <v>506</v>
      </c>
      <c r="F101" s="137">
        <v>339658.8</v>
      </c>
    </row>
    <row r="102" spans="1:6" ht="15.75">
      <c r="A102" s="272">
        <f t="shared" si="1"/>
        <v>91</v>
      </c>
      <c r="B102" s="135" t="s">
        <v>980</v>
      </c>
      <c r="C102" s="136" t="s">
        <v>636</v>
      </c>
      <c r="D102" s="136" t="s">
        <v>613</v>
      </c>
      <c r="E102" s="136" t="s">
        <v>602</v>
      </c>
      <c r="F102" s="137">
        <v>339658.8</v>
      </c>
    </row>
    <row r="103" spans="1:6" ht="15.75">
      <c r="A103" s="272">
        <f t="shared" si="1"/>
        <v>92</v>
      </c>
      <c r="B103" s="132" t="s">
        <v>980</v>
      </c>
      <c r="C103" s="133" t="s">
        <v>636</v>
      </c>
      <c r="D103" s="133" t="s">
        <v>613</v>
      </c>
      <c r="E103" s="133" t="s">
        <v>602</v>
      </c>
      <c r="F103" s="134">
        <v>339658.8</v>
      </c>
    </row>
    <row r="104" spans="1:6" ht="31.5">
      <c r="A104" s="272">
        <f t="shared" si="1"/>
        <v>93</v>
      </c>
      <c r="B104" s="135" t="s">
        <v>376</v>
      </c>
      <c r="C104" s="136" t="s">
        <v>47</v>
      </c>
      <c r="D104" s="136"/>
      <c r="E104" s="136"/>
      <c r="F104" s="137">
        <v>1297600</v>
      </c>
    </row>
    <row r="105" spans="1:6" ht="94.5">
      <c r="A105" s="272">
        <f t="shared" si="1"/>
        <v>94</v>
      </c>
      <c r="B105" s="138" t="s">
        <v>377</v>
      </c>
      <c r="C105" s="136" t="s">
        <v>102</v>
      </c>
      <c r="D105" s="136"/>
      <c r="E105" s="136"/>
      <c r="F105" s="137">
        <v>1297600</v>
      </c>
    </row>
    <row r="106" spans="1:6" ht="47.25">
      <c r="A106" s="272">
        <f t="shared" si="1"/>
        <v>95</v>
      </c>
      <c r="B106" s="135" t="s">
        <v>623</v>
      </c>
      <c r="C106" s="136" t="s">
        <v>102</v>
      </c>
      <c r="D106" s="136" t="s">
        <v>256</v>
      </c>
      <c r="E106" s="136"/>
      <c r="F106" s="137">
        <v>833875</v>
      </c>
    </row>
    <row r="107" spans="1:6" ht="15.75">
      <c r="A107" s="272">
        <f t="shared" si="1"/>
        <v>96</v>
      </c>
      <c r="B107" s="135" t="s">
        <v>624</v>
      </c>
      <c r="C107" s="136" t="s">
        <v>102</v>
      </c>
      <c r="D107" s="136" t="s">
        <v>270</v>
      </c>
      <c r="E107" s="136"/>
      <c r="F107" s="137">
        <v>833875</v>
      </c>
    </row>
    <row r="108" spans="1:6" ht="15.75">
      <c r="A108" s="272">
        <f t="shared" si="1"/>
        <v>97</v>
      </c>
      <c r="B108" s="135" t="s">
        <v>396</v>
      </c>
      <c r="C108" s="136" t="s">
        <v>102</v>
      </c>
      <c r="D108" s="136" t="s">
        <v>270</v>
      </c>
      <c r="E108" s="136" t="s">
        <v>506</v>
      </c>
      <c r="F108" s="137">
        <v>833875</v>
      </c>
    </row>
    <row r="109" spans="1:6" ht="15.75">
      <c r="A109" s="272">
        <f t="shared" si="1"/>
        <v>98</v>
      </c>
      <c r="B109" s="135" t="s">
        <v>564</v>
      </c>
      <c r="C109" s="136" t="s">
        <v>102</v>
      </c>
      <c r="D109" s="136" t="s">
        <v>270</v>
      </c>
      <c r="E109" s="136" t="s">
        <v>603</v>
      </c>
      <c r="F109" s="137">
        <v>833875</v>
      </c>
    </row>
    <row r="110" spans="1:6" ht="15.75">
      <c r="A110" s="272">
        <f t="shared" si="1"/>
        <v>99</v>
      </c>
      <c r="B110" s="132" t="s">
        <v>564</v>
      </c>
      <c r="C110" s="133" t="s">
        <v>102</v>
      </c>
      <c r="D110" s="133" t="s">
        <v>270</v>
      </c>
      <c r="E110" s="133" t="s">
        <v>603</v>
      </c>
      <c r="F110" s="134">
        <v>833875</v>
      </c>
    </row>
    <row r="111" spans="1:6" ht="31.5">
      <c r="A111" s="272">
        <f t="shared" si="1"/>
        <v>100</v>
      </c>
      <c r="B111" s="135" t="s">
        <v>950</v>
      </c>
      <c r="C111" s="136" t="s">
        <v>102</v>
      </c>
      <c r="D111" s="136" t="s">
        <v>625</v>
      </c>
      <c r="E111" s="136"/>
      <c r="F111" s="137">
        <v>463725</v>
      </c>
    </row>
    <row r="112" spans="1:6" ht="31.5">
      <c r="A112" s="272">
        <f t="shared" si="1"/>
        <v>101</v>
      </c>
      <c r="B112" s="135" t="s">
        <v>626</v>
      </c>
      <c r="C112" s="136" t="s">
        <v>102</v>
      </c>
      <c r="D112" s="136" t="s">
        <v>257</v>
      </c>
      <c r="E112" s="136"/>
      <c r="F112" s="137">
        <v>463725</v>
      </c>
    </row>
    <row r="113" spans="1:6" ht="15.75">
      <c r="A113" s="272">
        <f t="shared" si="1"/>
        <v>102</v>
      </c>
      <c r="B113" s="135" t="s">
        <v>396</v>
      </c>
      <c r="C113" s="136" t="s">
        <v>102</v>
      </c>
      <c r="D113" s="136" t="s">
        <v>257</v>
      </c>
      <c r="E113" s="136" t="s">
        <v>506</v>
      </c>
      <c r="F113" s="137">
        <v>463725</v>
      </c>
    </row>
    <row r="114" spans="1:6" ht="15.75">
      <c r="A114" s="272">
        <f t="shared" si="1"/>
        <v>103</v>
      </c>
      <c r="B114" s="135" t="s">
        <v>564</v>
      </c>
      <c r="C114" s="136" t="s">
        <v>102</v>
      </c>
      <c r="D114" s="136" t="s">
        <v>257</v>
      </c>
      <c r="E114" s="136" t="s">
        <v>603</v>
      </c>
      <c r="F114" s="137">
        <v>463725</v>
      </c>
    </row>
    <row r="115" spans="1:6" ht="15.75">
      <c r="A115" s="272">
        <f t="shared" si="1"/>
        <v>104</v>
      </c>
      <c r="B115" s="132" t="s">
        <v>564</v>
      </c>
      <c r="C115" s="133" t="s">
        <v>102</v>
      </c>
      <c r="D115" s="133" t="s">
        <v>257</v>
      </c>
      <c r="E115" s="133" t="s">
        <v>603</v>
      </c>
      <c r="F115" s="134">
        <v>463725</v>
      </c>
    </row>
    <row r="116" spans="1:6" ht="15.75">
      <c r="A116" s="272">
        <f t="shared" si="1"/>
        <v>105</v>
      </c>
      <c r="B116" s="135" t="s">
        <v>17</v>
      </c>
      <c r="C116" s="136" t="s">
        <v>18</v>
      </c>
      <c r="D116" s="136"/>
      <c r="E116" s="136"/>
      <c r="F116" s="137">
        <v>5618200</v>
      </c>
    </row>
    <row r="117" spans="1:6" ht="94.5">
      <c r="A117" s="272">
        <f t="shared" si="1"/>
        <v>106</v>
      </c>
      <c r="B117" s="138" t="s">
        <v>537</v>
      </c>
      <c r="C117" s="136" t="s">
        <v>982</v>
      </c>
      <c r="D117" s="136"/>
      <c r="E117" s="136"/>
      <c r="F117" s="137">
        <v>5618200</v>
      </c>
    </row>
    <row r="118" spans="1:6" ht="31.5">
      <c r="A118" s="272">
        <f t="shared" si="1"/>
        <v>107</v>
      </c>
      <c r="B118" s="135" t="s">
        <v>951</v>
      </c>
      <c r="C118" s="136" t="s">
        <v>982</v>
      </c>
      <c r="D118" s="136" t="s">
        <v>535</v>
      </c>
      <c r="E118" s="136"/>
      <c r="F118" s="137">
        <v>5618200</v>
      </c>
    </row>
    <row r="119" spans="1:6" ht="15.75">
      <c r="A119" s="272">
        <f t="shared" si="1"/>
        <v>108</v>
      </c>
      <c r="B119" s="135" t="s">
        <v>536</v>
      </c>
      <c r="C119" s="136" t="s">
        <v>982</v>
      </c>
      <c r="D119" s="136" t="s">
        <v>614</v>
      </c>
      <c r="E119" s="136"/>
      <c r="F119" s="137">
        <v>5618200</v>
      </c>
    </row>
    <row r="120" spans="1:6" ht="15.75">
      <c r="A120" s="272">
        <f t="shared" si="1"/>
        <v>109</v>
      </c>
      <c r="B120" s="135" t="s">
        <v>533</v>
      </c>
      <c r="C120" s="136" t="s">
        <v>982</v>
      </c>
      <c r="D120" s="136" t="s">
        <v>614</v>
      </c>
      <c r="E120" s="136" t="s">
        <v>509</v>
      </c>
      <c r="F120" s="137">
        <v>5618200</v>
      </c>
    </row>
    <row r="121" spans="1:6" ht="15.75">
      <c r="A121" s="272">
        <f t="shared" si="1"/>
        <v>110</v>
      </c>
      <c r="B121" s="135" t="s">
        <v>570</v>
      </c>
      <c r="C121" s="136" t="s">
        <v>982</v>
      </c>
      <c r="D121" s="136" t="s">
        <v>614</v>
      </c>
      <c r="E121" s="136" t="s">
        <v>259</v>
      </c>
      <c r="F121" s="137">
        <v>5618200</v>
      </c>
    </row>
    <row r="122" spans="1:6" ht="15.75">
      <c r="A122" s="272">
        <f t="shared" si="1"/>
        <v>111</v>
      </c>
      <c r="B122" s="132" t="s">
        <v>570</v>
      </c>
      <c r="C122" s="133" t="s">
        <v>982</v>
      </c>
      <c r="D122" s="133" t="s">
        <v>614</v>
      </c>
      <c r="E122" s="133" t="s">
        <v>259</v>
      </c>
      <c r="F122" s="134">
        <v>5618200</v>
      </c>
    </row>
    <row r="123" spans="1:6" ht="31.5">
      <c r="A123" s="272">
        <f t="shared" si="1"/>
        <v>112</v>
      </c>
      <c r="B123" s="135" t="s">
        <v>48</v>
      </c>
      <c r="C123" s="136" t="s">
        <v>49</v>
      </c>
      <c r="D123" s="136"/>
      <c r="E123" s="136"/>
      <c r="F123" s="137">
        <v>12746853.5</v>
      </c>
    </row>
    <row r="124" spans="1:6" ht="63">
      <c r="A124" s="272">
        <f t="shared" si="1"/>
        <v>113</v>
      </c>
      <c r="B124" s="135" t="s">
        <v>378</v>
      </c>
      <c r="C124" s="136" t="s">
        <v>103</v>
      </c>
      <c r="D124" s="136"/>
      <c r="E124" s="136"/>
      <c r="F124" s="137">
        <v>1637256</v>
      </c>
    </row>
    <row r="125" spans="1:6" ht="47.25">
      <c r="A125" s="272">
        <f t="shared" si="1"/>
        <v>114</v>
      </c>
      <c r="B125" s="135" t="s">
        <v>623</v>
      </c>
      <c r="C125" s="136" t="s">
        <v>103</v>
      </c>
      <c r="D125" s="136" t="s">
        <v>256</v>
      </c>
      <c r="E125" s="136"/>
      <c r="F125" s="137">
        <v>1498656</v>
      </c>
    </row>
    <row r="126" spans="1:6" ht="15.75">
      <c r="A126" s="272">
        <f t="shared" si="1"/>
        <v>115</v>
      </c>
      <c r="B126" s="135" t="s">
        <v>624</v>
      </c>
      <c r="C126" s="136" t="s">
        <v>103</v>
      </c>
      <c r="D126" s="136" t="s">
        <v>270</v>
      </c>
      <c r="E126" s="136"/>
      <c r="F126" s="137">
        <v>1498656</v>
      </c>
    </row>
    <row r="127" spans="1:6" ht="15.75">
      <c r="A127" s="272">
        <f t="shared" si="1"/>
        <v>116</v>
      </c>
      <c r="B127" s="135" t="s">
        <v>396</v>
      </c>
      <c r="C127" s="136" t="s">
        <v>103</v>
      </c>
      <c r="D127" s="136" t="s">
        <v>270</v>
      </c>
      <c r="E127" s="136" t="s">
        <v>506</v>
      </c>
      <c r="F127" s="137">
        <v>1498656</v>
      </c>
    </row>
    <row r="128" spans="1:6" ht="15.75">
      <c r="A128" s="272">
        <f t="shared" si="1"/>
        <v>117</v>
      </c>
      <c r="B128" s="135" t="s">
        <v>564</v>
      </c>
      <c r="C128" s="136" t="s">
        <v>103</v>
      </c>
      <c r="D128" s="136" t="s">
        <v>270</v>
      </c>
      <c r="E128" s="136" t="s">
        <v>603</v>
      </c>
      <c r="F128" s="137">
        <v>1498656</v>
      </c>
    </row>
    <row r="129" spans="1:6" ht="15.75">
      <c r="A129" s="272">
        <f t="shared" si="1"/>
        <v>118</v>
      </c>
      <c r="B129" s="132" t="s">
        <v>564</v>
      </c>
      <c r="C129" s="133" t="s">
        <v>103</v>
      </c>
      <c r="D129" s="133" t="s">
        <v>270</v>
      </c>
      <c r="E129" s="133" t="s">
        <v>603</v>
      </c>
      <c r="F129" s="134">
        <v>1498656</v>
      </c>
    </row>
    <row r="130" spans="1:6" ht="31.5">
      <c r="A130" s="272">
        <f t="shared" si="1"/>
        <v>119</v>
      </c>
      <c r="B130" s="135" t="s">
        <v>950</v>
      </c>
      <c r="C130" s="136" t="s">
        <v>103</v>
      </c>
      <c r="D130" s="136" t="s">
        <v>625</v>
      </c>
      <c r="E130" s="136"/>
      <c r="F130" s="137">
        <v>138600</v>
      </c>
    </row>
    <row r="131" spans="1:6" ht="31.5">
      <c r="A131" s="272">
        <f t="shared" si="1"/>
        <v>120</v>
      </c>
      <c r="B131" s="135" t="s">
        <v>626</v>
      </c>
      <c r="C131" s="136" t="s">
        <v>103</v>
      </c>
      <c r="D131" s="136" t="s">
        <v>257</v>
      </c>
      <c r="E131" s="136"/>
      <c r="F131" s="137">
        <v>138600</v>
      </c>
    </row>
    <row r="132" spans="1:6" ht="15.75">
      <c r="A132" s="272">
        <f t="shared" si="1"/>
        <v>121</v>
      </c>
      <c r="B132" s="135" t="s">
        <v>396</v>
      </c>
      <c r="C132" s="136" t="s">
        <v>103</v>
      </c>
      <c r="D132" s="136" t="s">
        <v>257</v>
      </c>
      <c r="E132" s="136" t="s">
        <v>506</v>
      </c>
      <c r="F132" s="137">
        <v>138600</v>
      </c>
    </row>
    <row r="133" spans="1:6" ht="15.75">
      <c r="A133" s="272">
        <f t="shared" si="1"/>
        <v>122</v>
      </c>
      <c r="B133" s="135" t="s">
        <v>564</v>
      </c>
      <c r="C133" s="136" t="s">
        <v>103</v>
      </c>
      <c r="D133" s="136" t="s">
        <v>257</v>
      </c>
      <c r="E133" s="136" t="s">
        <v>603</v>
      </c>
      <c r="F133" s="137">
        <v>138600</v>
      </c>
    </row>
    <row r="134" spans="1:6" ht="15.75">
      <c r="A134" s="272">
        <f t="shared" si="1"/>
        <v>123</v>
      </c>
      <c r="B134" s="132" t="s">
        <v>564</v>
      </c>
      <c r="C134" s="133" t="s">
        <v>103</v>
      </c>
      <c r="D134" s="133" t="s">
        <v>257</v>
      </c>
      <c r="E134" s="133" t="s">
        <v>603</v>
      </c>
      <c r="F134" s="134">
        <v>138600</v>
      </c>
    </row>
    <row r="135" spans="1:6" ht="63">
      <c r="A135" s="272">
        <f t="shared" si="1"/>
        <v>124</v>
      </c>
      <c r="B135" s="135" t="s">
        <v>354</v>
      </c>
      <c r="C135" s="136" t="s">
        <v>104</v>
      </c>
      <c r="D135" s="136"/>
      <c r="E135" s="136"/>
      <c r="F135" s="137">
        <v>10366897.5</v>
      </c>
    </row>
    <row r="136" spans="1:6" ht="47.25">
      <c r="A136" s="272">
        <f t="shared" si="1"/>
        <v>125</v>
      </c>
      <c r="B136" s="135" t="s">
        <v>623</v>
      </c>
      <c r="C136" s="136" t="s">
        <v>104</v>
      </c>
      <c r="D136" s="136" t="s">
        <v>256</v>
      </c>
      <c r="E136" s="136"/>
      <c r="F136" s="137">
        <v>7116385.5</v>
      </c>
    </row>
    <row r="137" spans="1:6" ht="15.75">
      <c r="A137" s="272">
        <f t="shared" si="1"/>
        <v>126</v>
      </c>
      <c r="B137" s="135" t="s">
        <v>388</v>
      </c>
      <c r="C137" s="136" t="s">
        <v>104</v>
      </c>
      <c r="D137" s="136" t="s">
        <v>546</v>
      </c>
      <c r="E137" s="136"/>
      <c r="F137" s="137">
        <v>7116385.5</v>
      </c>
    </row>
    <row r="138" spans="1:6" ht="15.75">
      <c r="A138" s="272">
        <f t="shared" si="1"/>
        <v>127</v>
      </c>
      <c r="B138" s="135" t="s">
        <v>396</v>
      </c>
      <c r="C138" s="136" t="s">
        <v>104</v>
      </c>
      <c r="D138" s="136" t="s">
        <v>546</v>
      </c>
      <c r="E138" s="136" t="s">
        <v>506</v>
      </c>
      <c r="F138" s="137">
        <v>7116385.5</v>
      </c>
    </row>
    <row r="139" spans="1:6" ht="15.75">
      <c r="A139" s="272">
        <f t="shared" si="1"/>
        <v>128</v>
      </c>
      <c r="B139" s="135" t="s">
        <v>564</v>
      </c>
      <c r="C139" s="136" t="s">
        <v>104</v>
      </c>
      <c r="D139" s="136" t="s">
        <v>546</v>
      </c>
      <c r="E139" s="136" t="s">
        <v>603</v>
      </c>
      <c r="F139" s="137">
        <v>7116385.5</v>
      </c>
    </row>
    <row r="140" spans="1:6" ht="15.75">
      <c r="A140" s="272">
        <f t="shared" si="1"/>
        <v>129</v>
      </c>
      <c r="B140" s="132" t="s">
        <v>564</v>
      </c>
      <c r="C140" s="133" t="s">
        <v>104</v>
      </c>
      <c r="D140" s="133" t="s">
        <v>546</v>
      </c>
      <c r="E140" s="133" t="s">
        <v>603</v>
      </c>
      <c r="F140" s="134">
        <v>7116385.5</v>
      </c>
    </row>
    <row r="141" spans="1:6" ht="31.5">
      <c r="A141" s="272">
        <f t="shared" si="1"/>
        <v>130</v>
      </c>
      <c r="B141" s="135" t="s">
        <v>950</v>
      </c>
      <c r="C141" s="136" t="s">
        <v>104</v>
      </c>
      <c r="D141" s="136" t="s">
        <v>625</v>
      </c>
      <c r="E141" s="136"/>
      <c r="F141" s="137">
        <v>3250512</v>
      </c>
    </row>
    <row r="142" spans="1:6" ht="31.5">
      <c r="A142" s="272">
        <f t="shared" ref="A142:A205" si="2">A141+1</f>
        <v>131</v>
      </c>
      <c r="B142" s="135" t="s">
        <v>626</v>
      </c>
      <c r="C142" s="136" t="s">
        <v>104</v>
      </c>
      <c r="D142" s="136" t="s">
        <v>257</v>
      </c>
      <c r="E142" s="136"/>
      <c r="F142" s="137">
        <v>3250512</v>
      </c>
    </row>
    <row r="143" spans="1:6" ht="15.75">
      <c r="A143" s="272">
        <f t="shared" si="2"/>
        <v>132</v>
      </c>
      <c r="B143" s="135" t="s">
        <v>396</v>
      </c>
      <c r="C143" s="136" t="s">
        <v>104</v>
      </c>
      <c r="D143" s="136" t="s">
        <v>257</v>
      </c>
      <c r="E143" s="136" t="s">
        <v>506</v>
      </c>
      <c r="F143" s="137">
        <v>3250512</v>
      </c>
    </row>
    <row r="144" spans="1:6" ht="15.75">
      <c r="A144" s="272">
        <f t="shared" si="2"/>
        <v>133</v>
      </c>
      <c r="B144" s="135" t="s">
        <v>564</v>
      </c>
      <c r="C144" s="136" t="s">
        <v>104</v>
      </c>
      <c r="D144" s="136" t="s">
        <v>257</v>
      </c>
      <c r="E144" s="136" t="s">
        <v>603</v>
      </c>
      <c r="F144" s="137">
        <v>3250512</v>
      </c>
    </row>
    <row r="145" spans="1:6" ht="15.75">
      <c r="A145" s="272">
        <f t="shared" si="2"/>
        <v>134</v>
      </c>
      <c r="B145" s="132" t="s">
        <v>564</v>
      </c>
      <c r="C145" s="133" t="s">
        <v>104</v>
      </c>
      <c r="D145" s="133" t="s">
        <v>257</v>
      </c>
      <c r="E145" s="133" t="s">
        <v>603</v>
      </c>
      <c r="F145" s="134">
        <v>3250512</v>
      </c>
    </row>
    <row r="146" spans="1:6" ht="94.5">
      <c r="A146" s="272">
        <f t="shared" si="2"/>
        <v>135</v>
      </c>
      <c r="B146" s="138" t="s">
        <v>357</v>
      </c>
      <c r="C146" s="136" t="s">
        <v>107</v>
      </c>
      <c r="D146" s="136"/>
      <c r="E146" s="136"/>
      <c r="F146" s="137">
        <v>742700</v>
      </c>
    </row>
    <row r="147" spans="1:6" ht="31.5">
      <c r="A147" s="272">
        <f t="shared" si="2"/>
        <v>136</v>
      </c>
      <c r="B147" s="135" t="s">
        <v>950</v>
      </c>
      <c r="C147" s="136" t="s">
        <v>107</v>
      </c>
      <c r="D147" s="136" t="s">
        <v>625</v>
      </c>
      <c r="E147" s="136"/>
      <c r="F147" s="137">
        <v>14600</v>
      </c>
    </row>
    <row r="148" spans="1:6" ht="31.5">
      <c r="A148" s="272">
        <f t="shared" si="2"/>
        <v>137</v>
      </c>
      <c r="B148" s="135" t="s">
        <v>626</v>
      </c>
      <c r="C148" s="136" t="s">
        <v>107</v>
      </c>
      <c r="D148" s="136" t="s">
        <v>257</v>
      </c>
      <c r="E148" s="136"/>
      <c r="F148" s="137">
        <v>14600</v>
      </c>
    </row>
    <row r="149" spans="1:6" ht="15.75">
      <c r="A149" s="272">
        <f t="shared" si="2"/>
        <v>138</v>
      </c>
      <c r="B149" s="135" t="s">
        <v>533</v>
      </c>
      <c r="C149" s="136" t="s">
        <v>107</v>
      </c>
      <c r="D149" s="136" t="s">
        <v>257</v>
      </c>
      <c r="E149" s="136" t="s">
        <v>509</v>
      </c>
      <c r="F149" s="137">
        <v>14600</v>
      </c>
    </row>
    <row r="150" spans="1:6" ht="15.75">
      <c r="A150" s="272">
        <f t="shared" si="2"/>
        <v>139</v>
      </c>
      <c r="B150" s="135" t="s">
        <v>570</v>
      </c>
      <c r="C150" s="136" t="s">
        <v>107</v>
      </c>
      <c r="D150" s="136" t="s">
        <v>257</v>
      </c>
      <c r="E150" s="136" t="s">
        <v>259</v>
      </c>
      <c r="F150" s="137">
        <v>14600</v>
      </c>
    </row>
    <row r="151" spans="1:6" ht="15.75">
      <c r="A151" s="272">
        <f t="shared" si="2"/>
        <v>140</v>
      </c>
      <c r="B151" s="132" t="s">
        <v>570</v>
      </c>
      <c r="C151" s="133" t="s">
        <v>107</v>
      </c>
      <c r="D151" s="133" t="s">
        <v>257</v>
      </c>
      <c r="E151" s="133" t="s">
        <v>259</v>
      </c>
      <c r="F151" s="134">
        <v>14600</v>
      </c>
    </row>
    <row r="152" spans="1:6" ht="15.75">
      <c r="A152" s="272">
        <f t="shared" si="2"/>
        <v>141</v>
      </c>
      <c r="B152" s="135" t="s">
        <v>465</v>
      </c>
      <c r="C152" s="136" t="s">
        <v>107</v>
      </c>
      <c r="D152" s="136" t="s">
        <v>466</v>
      </c>
      <c r="E152" s="136"/>
      <c r="F152" s="137">
        <v>728100</v>
      </c>
    </row>
    <row r="153" spans="1:6" ht="31.5">
      <c r="A153" s="272">
        <f t="shared" si="2"/>
        <v>142</v>
      </c>
      <c r="B153" s="135" t="s">
        <v>470</v>
      </c>
      <c r="C153" s="136" t="s">
        <v>107</v>
      </c>
      <c r="D153" s="136" t="s">
        <v>471</v>
      </c>
      <c r="E153" s="136"/>
      <c r="F153" s="137">
        <v>728100</v>
      </c>
    </row>
    <row r="154" spans="1:6" ht="15.75">
      <c r="A154" s="272">
        <f t="shared" si="2"/>
        <v>143</v>
      </c>
      <c r="B154" s="135" t="s">
        <v>533</v>
      </c>
      <c r="C154" s="136" t="s">
        <v>107</v>
      </c>
      <c r="D154" s="136" t="s">
        <v>471</v>
      </c>
      <c r="E154" s="136" t="s">
        <v>509</v>
      </c>
      <c r="F154" s="137">
        <v>728100</v>
      </c>
    </row>
    <row r="155" spans="1:6" ht="15.75">
      <c r="A155" s="272">
        <f t="shared" si="2"/>
        <v>144</v>
      </c>
      <c r="B155" s="135" t="s">
        <v>570</v>
      </c>
      <c r="C155" s="136" t="s">
        <v>107</v>
      </c>
      <c r="D155" s="136" t="s">
        <v>471</v>
      </c>
      <c r="E155" s="136" t="s">
        <v>259</v>
      </c>
      <c r="F155" s="137">
        <v>728100</v>
      </c>
    </row>
    <row r="156" spans="1:6" ht="15.75">
      <c r="A156" s="272">
        <f t="shared" si="2"/>
        <v>145</v>
      </c>
      <c r="B156" s="132" t="s">
        <v>570</v>
      </c>
      <c r="C156" s="133" t="s">
        <v>107</v>
      </c>
      <c r="D156" s="133" t="s">
        <v>471</v>
      </c>
      <c r="E156" s="133" t="s">
        <v>259</v>
      </c>
      <c r="F156" s="134">
        <v>728100</v>
      </c>
    </row>
    <row r="157" spans="1:6" ht="31.5">
      <c r="A157" s="272">
        <f t="shared" si="2"/>
        <v>146</v>
      </c>
      <c r="B157" s="135" t="s">
        <v>608</v>
      </c>
      <c r="C157" s="136" t="s">
        <v>24</v>
      </c>
      <c r="D157" s="136"/>
      <c r="E157" s="136"/>
      <c r="F157" s="137">
        <v>33538900</v>
      </c>
    </row>
    <row r="158" spans="1:6" ht="31.5">
      <c r="A158" s="272">
        <f t="shared" si="2"/>
        <v>147</v>
      </c>
      <c r="B158" s="135" t="s">
        <v>25</v>
      </c>
      <c r="C158" s="136" t="s">
        <v>26</v>
      </c>
      <c r="D158" s="136"/>
      <c r="E158" s="136"/>
      <c r="F158" s="137">
        <v>28231100</v>
      </c>
    </row>
    <row r="159" spans="1:6" ht="110.25">
      <c r="A159" s="272">
        <f t="shared" si="2"/>
        <v>148</v>
      </c>
      <c r="B159" s="138" t="s">
        <v>609</v>
      </c>
      <c r="C159" s="136" t="s">
        <v>87</v>
      </c>
      <c r="D159" s="136"/>
      <c r="E159" s="136"/>
      <c r="F159" s="137">
        <v>28231100</v>
      </c>
    </row>
    <row r="160" spans="1:6" ht="31.5">
      <c r="A160" s="272">
        <f t="shared" si="2"/>
        <v>149</v>
      </c>
      <c r="B160" s="135" t="s">
        <v>610</v>
      </c>
      <c r="C160" s="136" t="s">
        <v>87</v>
      </c>
      <c r="D160" s="136" t="s">
        <v>611</v>
      </c>
      <c r="E160" s="136"/>
      <c r="F160" s="137">
        <v>28231100</v>
      </c>
    </row>
    <row r="161" spans="1:6" ht="15.75">
      <c r="A161" s="272">
        <f t="shared" si="2"/>
        <v>150</v>
      </c>
      <c r="B161" s="135" t="s">
        <v>612</v>
      </c>
      <c r="C161" s="136" t="s">
        <v>87</v>
      </c>
      <c r="D161" s="136" t="s">
        <v>613</v>
      </c>
      <c r="E161" s="136"/>
      <c r="F161" s="137">
        <v>28231100</v>
      </c>
    </row>
    <row r="162" spans="1:6" ht="15.75">
      <c r="A162" s="272">
        <f t="shared" si="2"/>
        <v>151</v>
      </c>
      <c r="B162" s="135" t="s">
        <v>533</v>
      </c>
      <c r="C162" s="136" t="s">
        <v>87</v>
      </c>
      <c r="D162" s="136" t="s">
        <v>613</v>
      </c>
      <c r="E162" s="136" t="s">
        <v>509</v>
      </c>
      <c r="F162" s="137">
        <v>28231100</v>
      </c>
    </row>
    <row r="163" spans="1:6" ht="15.75">
      <c r="A163" s="272">
        <f t="shared" si="2"/>
        <v>152</v>
      </c>
      <c r="B163" s="135" t="s">
        <v>568</v>
      </c>
      <c r="C163" s="136" t="s">
        <v>87</v>
      </c>
      <c r="D163" s="136" t="s">
        <v>613</v>
      </c>
      <c r="E163" s="136" t="s">
        <v>492</v>
      </c>
      <c r="F163" s="137">
        <v>28231100</v>
      </c>
    </row>
    <row r="164" spans="1:6" ht="15.75">
      <c r="A164" s="272">
        <f t="shared" si="2"/>
        <v>153</v>
      </c>
      <c r="B164" s="132" t="s">
        <v>568</v>
      </c>
      <c r="C164" s="133" t="s">
        <v>87</v>
      </c>
      <c r="D164" s="133" t="s">
        <v>613</v>
      </c>
      <c r="E164" s="133" t="s">
        <v>492</v>
      </c>
      <c r="F164" s="134">
        <v>28231100</v>
      </c>
    </row>
    <row r="165" spans="1:6" ht="63">
      <c r="A165" s="272">
        <f t="shared" si="2"/>
        <v>154</v>
      </c>
      <c r="B165" s="135" t="s">
        <v>27</v>
      </c>
      <c r="C165" s="136" t="s">
        <v>28</v>
      </c>
      <c r="D165" s="136"/>
      <c r="E165" s="136"/>
      <c r="F165" s="137">
        <v>5307800</v>
      </c>
    </row>
    <row r="166" spans="1:6" ht="126">
      <c r="A166" s="272">
        <f t="shared" si="2"/>
        <v>155</v>
      </c>
      <c r="B166" s="138" t="s">
        <v>1006</v>
      </c>
      <c r="C166" s="136" t="s">
        <v>983</v>
      </c>
      <c r="D166" s="136"/>
      <c r="E166" s="136"/>
      <c r="F166" s="137">
        <v>54000</v>
      </c>
    </row>
    <row r="167" spans="1:6" ht="15.75">
      <c r="A167" s="272">
        <f t="shared" si="2"/>
        <v>156</v>
      </c>
      <c r="B167" s="135" t="s">
        <v>465</v>
      </c>
      <c r="C167" s="136" t="s">
        <v>983</v>
      </c>
      <c r="D167" s="136" t="s">
        <v>466</v>
      </c>
      <c r="E167" s="136"/>
      <c r="F167" s="137">
        <v>54000</v>
      </c>
    </row>
    <row r="168" spans="1:6" ht="31.5">
      <c r="A168" s="272">
        <f t="shared" si="2"/>
        <v>157</v>
      </c>
      <c r="B168" s="135" t="s">
        <v>470</v>
      </c>
      <c r="C168" s="136" t="s">
        <v>983</v>
      </c>
      <c r="D168" s="136" t="s">
        <v>471</v>
      </c>
      <c r="E168" s="136"/>
      <c r="F168" s="137">
        <v>54000</v>
      </c>
    </row>
    <row r="169" spans="1:6" ht="15.75">
      <c r="A169" s="272">
        <f t="shared" si="2"/>
        <v>158</v>
      </c>
      <c r="B169" s="135" t="s">
        <v>533</v>
      </c>
      <c r="C169" s="136" t="s">
        <v>983</v>
      </c>
      <c r="D169" s="136" t="s">
        <v>471</v>
      </c>
      <c r="E169" s="136" t="s">
        <v>509</v>
      </c>
      <c r="F169" s="137">
        <v>54000</v>
      </c>
    </row>
    <row r="170" spans="1:6" ht="15.75">
      <c r="A170" s="272">
        <f t="shared" si="2"/>
        <v>159</v>
      </c>
      <c r="B170" s="135" t="s">
        <v>571</v>
      </c>
      <c r="C170" s="136" t="s">
        <v>983</v>
      </c>
      <c r="D170" s="136" t="s">
        <v>471</v>
      </c>
      <c r="E170" s="136" t="s">
        <v>597</v>
      </c>
      <c r="F170" s="137">
        <v>54000</v>
      </c>
    </row>
    <row r="171" spans="1:6" ht="15.75">
      <c r="A171" s="272">
        <f t="shared" si="2"/>
        <v>160</v>
      </c>
      <c r="B171" s="132" t="s">
        <v>571</v>
      </c>
      <c r="C171" s="133" t="s">
        <v>983</v>
      </c>
      <c r="D171" s="133" t="s">
        <v>471</v>
      </c>
      <c r="E171" s="133" t="s">
        <v>597</v>
      </c>
      <c r="F171" s="134">
        <v>54000</v>
      </c>
    </row>
    <row r="172" spans="1:6" ht="173.25">
      <c r="A172" s="272">
        <f t="shared" si="2"/>
        <v>161</v>
      </c>
      <c r="B172" s="138" t="s">
        <v>369</v>
      </c>
      <c r="C172" s="136" t="s">
        <v>88</v>
      </c>
      <c r="D172" s="136"/>
      <c r="E172" s="136"/>
      <c r="F172" s="137">
        <v>5253800</v>
      </c>
    </row>
    <row r="173" spans="1:6" ht="47.25">
      <c r="A173" s="272">
        <f t="shared" si="2"/>
        <v>162</v>
      </c>
      <c r="B173" s="135" t="s">
        <v>623</v>
      </c>
      <c r="C173" s="136" t="s">
        <v>88</v>
      </c>
      <c r="D173" s="136" t="s">
        <v>256</v>
      </c>
      <c r="E173" s="136"/>
      <c r="F173" s="137">
        <v>4434953</v>
      </c>
    </row>
    <row r="174" spans="1:6" ht="15.75">
      <c r="A174" s="272">
        <f t="shared" si="2"/>
        <v>163</v>
      </c>
      <c r="B174" s="135" t="s">
        <v>624</v>
      </c>
      <c r="C174" s="136" t="s">
        <v>88</v>
      </c>
      <c r="D174" s="136" t="s">
        <v>270</v>
      </c>
      <c r="E174" s="136"/>
      <c r="F174" s="137">
        <v>4434953</v>
      </c>
    </row>
    <row r="175" spans="1:6" ht="15.75">
      <c r="A175" s="272">
        <f t="shared" si="2"/>
        <v>164</v>
      </c>
      <c r="B175" s="135" t="s">
        <v>533</v>
      </c>
      <c r="C175" s="136" t="s">
        <v>88</v>
      </c>
      <c r="D175" s="136" t="s">
        <v>270</v>
      </c>
      <c r="E175" s="136" t="s">
        <v>509</v>
      </c>
      <c r="F175" s="137">
        <v>4434953</v>
      </c>
    </row>
    <row r="176" spans="1:6" ht="15.75">
      <c r="A176" s="272">
        <f t="shared" si="2"/>
        <v>165</v>
      </c>
      <c r="B176" s="135" t="s">
        <v>571</v>
      </c>
      <c r="C176" s="136" t="s">
        <v>88</v>
      </c>
      <c r="D176" s="136" t="s">
        <v>270</v>
      </c>
      <c r="E176" s="136" t="s">
        <v>597</v>
      </c>
      <c r="F176" s="137">
        <v>4434953</v>
      </c>
    </row>
    <row r="177" spans="1:6" ht="15.75">
      <c r="A177" s="272">
        <f t="shared" si="2"/>
        <v>166</v>
      </c>
      <c r="B177" s="132" t="s">
        <v>571</v>
      </c>
      <c r="C177" s="133" t="s">
        <v>88</v>
      </c>
      <c r="D177" s="133" t="s">
        <v>270</v>
      </c>
      <c r="E177" s="133" t="s">
        <v>597</v>
      </c>
      <c r="F177" s="134">
        <v>4434953</v>
      </c>
    </row>
    <row r="178" spans="1:6" ht="31.5">
      <c r="A178" s="272">
        <f t="shared" si="2"/>
        <v>167</v>
      </c>
      <c r="B178" s="135" t="s">
        <v>950</v>
      </c>
      <c r="C178" s="136" t="s">
        <v>88</v>
      </c>
      <c r="D178" s="136" t="s">
        <v>625</v>
      </c>
      <c r="E178" s="136"/>
      <c r="F178" s="137">
        <v>818847</v>
      </c>
    </row>
    <row r="179" spans="1:6" ht="31.5">
      <c r="A179" s="272">
        <f t="shared" si="2"/>
        <v>168</v>
      </c>
      <c r="B179" s="135" t="s">
        <v>626</v>
      </c>
      <c r="C179" s="136" t="s">
        <v>88</v>
      </c>
      <c r="D179" s="136" t="s">
        <v>257</v>
      </c>
      <c r="E179" s="136"/>
      <c r="F179" s="137">
        <v>818847</v>
      </c>
    </row>
    <row r="180" spans="1:6" ht="15.75">
      <c r="A180" s="272">
        <f t="shared" si="2"/>
        <v>169</v>
      </c>
      <c r="B180" s="135" t="s">
        <v>533</v>
      </c>
      <c r="C180" s="136" t="s">
        <v>88</v>
      </c>
      <c r="D180" s="136" t="s">
        <v>257</v>
      </c>
      <c r="E180" s="136" t="s">
        <v>509</v>
      </c>
      <c r="F180" s="137">
        <v>818847</v>
      </c>
    </row>
    <row r="181" spans="1:6" ht="15.75">
      <c r="A181" s="272">
        <f t="shared" si="2"/>
        <v>170</v>
      </c>
      <c r="B181" s="135" t="s">
        <v>571</v>
      </c>
      <c r="C181" s="136" t="s">
        <v>88</v>
      </c>
      <c r="D181" s="136" t="s">
        <v>257</v>
      </c>
      <c r="E181" s="136" t="s">
        <v>597</v>
      </c>
      <c r="F181" s="137">
        <v>818847</v>
      </c>
    </row>
    <row r="182" spans="1:6" ht="15.75">
      <c r="A182" s="272">
        <f t="shared" si="2"/>
        <v>171</v>
      </c>
      <c r="B182" s="132" t="s">
        <v>571</v>
      </c>
      <c r="C182" s="133" t="s">
        <v>88</v>
      </c>
      <c r="D182" s="133" t="s">
        <v>257</v>
      </c>
      <c r="E182" s="133" t="s">
        <v>597</v>
      </c>
      <c r="F182" s="134">
        <v>818847</v>
      </c>
    </row>
    <row r="183" spans="1:6" ht="15.75">
      <c r="A183" s="272">
        <f t="shared" si="2"/>
        <v>172</v>
      </c>
      <c r="B183" s="135" t="s">
        <v>1730</v>
      </c>
      <c r="C183" s="136" t="s">
        <v>40</v>
      </c>
      <c r="D183" s="136"/>
      <c r="E183" s="136"/>
      <c r="F183" s="137">
        <v>58613415.909999996</v>
      </c>
    </row>
    <row r="184" spans="1:6" ht="15.75">
      <c r="A184" s="272">
        <f t="shared" si="2"/>
        <v>173</v>
      </c>
      <c r="B184" s="135" t="s">
        <v>248</v>
      </c>
      <c r="C184" s="136" t="s">
        <v>66</v>
      </c>
      <c r="D184" s="136"/>
      <c r="E184" s="136"/>
      <c r="F184" s="137">
        <v>12243474.67</v>
      </c>
    </row>
    <row r="185" spans="1:6" ht="47.25">
      <c r="A185" s="272">
        <f t="shared" si="2"/>
        <v>174</v>
      </c>
      <c r="B185" s="135" t="s">
        <v>642</v>
      </c>
      <c r="C185" s="136" t="s">
        <v>112</v>
      </c>
      <c r="D185" s="136"/>
      <c r="E185" s="136"/>
      <c r="F185" s="137">
        <v>12165474.67</v>
      </c>
    </row>
    <row r="186" spans="1:6" ht="31.5">
      <c r="A186" s="272">
        <f t="shared" si="2"/>
        <v>175</v>
      </c>
      <c r="B186" s="135" t="s">
        <v>610</v>
      </c>
      <c r="C186" s="136" t="s">
        <v>112</v>
      </c>
      <c r="D186" s="136" t="s">
        <v>611</v>
      </c>
      <c r="E186" s="136"/>
      <c r="F186" s="137">
        <v>12165474.67</v>
      </c>
    </row>
    <row r="187" spans="1:6" ht="15.75">
      <c r="A187" s="272">
        <f t="shared" si="2"/>
        <v>176</v>
      </c>
      <c r="B187" s="135" t="s">
        <v>612</v>
      </c>
      <c r="C187" s="136" t="s">
        <v>112</v>
      </c>
      <c r="D187" s="136" t="s">
        <v>613</v>
      </c>
      <c r="E187" s="136"/>
      <c r="F187" s="137">
        <v>12165474.67</v>
      </c>
    </row>
    <row r="188" spans="1:6" ht="15.75">
      <c r="A188" s="272">
        <f t="shared" si="2"/>
        <v>177</v>
      </c>
      <c r="B188" s="135" t="s">
        <v>247</v>
      </c>
      <c r="C188" s="136" t="s">
        <v>112</v>
      </c>
      <c r="D188" s="136" t="s">
        <v>613</v>
      </c>
      <c r="E188" s="136" t="s">
        <v>507</v>
      </c>
      <c r="F188" s="137">
        <v>12165474.67</v>
      </c>
    </row>
    <row r="189" spans="1:6" ht="15.75">
      <c r="A189" s="272">
        <f t="shared" si="2"/>
        <v>178</v>
      </c>
      <c r="B189" s="135" t="s">
        <v>565</v>
      </c>
      <c r="C189" s="136" t="s">
        <v>112</v>
      </c>
      <c r="D189" s="136" t="s">
        <v>613</v>
      </c>
      <c r="E189" s="136" t="s">
        <v>263</v>
      </c>
      <c r="F189" s="137">
        <v>12165474.67</v>
      </c>
    </row>
    <row r="190" spans="1:6" ht="15.75">
      <c r="A190" s="272">
        <f t="shared" si="2"/>
        <v>179</v>
      </c>
      <c r="B190" s="132" t="s">
        <v>565</v>
      </c>
      <c r="C190" s="133" t="s">
        <v>112</v>
      </c>
      <c r="D190" s="133" t="s">
        <v>613</v>
      </c>
      <c r="E190" s="133" t="s">
        <v>263</v>
      </c>
      <c r="F190" s="134">
        <v>12165474.67</v>
      </c>
    </row>
    <row r="191" spans="1:6" ht="63">
      <c r="A191" s="272">
        <f t="shared" si="2"/>
        <v>180</v>
      </c>
      <c r="B191" s="135" t="s">
        <v>643</v>
      </c>
      <c r="C191" s="136" t="s">
        <v>644</v>
      </c>
      <c r="D191" s="136"/>
      <c r="E191" s="136"/>
      <c r="F191" s="137">
        <v>78000</v>
      </c>
    </row>
    <row r="192" spans="1:6" ht="31.5">
      <c r="A192" s="272">
        <f t="shared" si="2"/>
        <v>181</v>
      </c>
      <c r="B192" s="135" t="s">
        <v>610</v>
      </c>
      <c r="C192" s="136" t="s">
        <v>644</v>
      </c>
      <c r="D192" s="136" t="s">
        <v>611</v>
      </c>
      <c r="E192" s="136"/>
      <c r="F192" s="137">
        <v>78000</v>
      </c>
    </row>
    <row r="193" spans="1:6" ht="15.75">
      <c r="A193" s="272">
        <f t="shared" si="2"/>
        <v>182</v>
      </c>
      <c r="B193" s="135" t="s">
        <v>612</v>
      </c>
      <c r="C193" s="136" t="s">
        <v>644</v>
      </c>
      <c r="D193" s="136" t="s">
        <v>613</v>
      </c>
      <c r="E193" s="136"/>
      <c r="F193" s="137">
        <v>78000</v>
      </c>
    </row>
    <row r="194" spans="1:6" ht="15.75">
      <c r="A194" s="272">
        <f t="shared" si="2"/>
        <v>183</v>
      </c>
      <c r="B194" s="135" t="s">
        <v>247</v>
      </c>
      <c r="C194" s="136" t="s">
        <v>644</v>
      </c>
      <c r="D194" s="136" t="s">
        <v>613</v>
      </c>
      <c r="E194" s="136" t="s">
        <v>507</v>
      </c>
      <c r="F194" s="137">
        <v>78000</v>
      </c>
    </row>
    <row r="195" spans="1:6" ht="15.75">
      <c r="A195" s="272">
        <f t="shared" si="2"/>
        <v>184</v>
      </c>
      <c r="B195" s="135" t="s">
        <v>565</v>
      </c>
      <c r="C195" s="136" t="s">
        <v>644</v>
      </c>
      <c r="D195" s="136" t="s">
        <v>613</v>
      </c>
      <c r="E195" s="136" t="s">
        <v>263</v>
      </c>
      <c r="F195" s="137">
        <v>78000</v>
      </c>
    </row>
    <row r="196" spans="1:6" ht="15.75">
      <c r="A196" s="272">
        <f t="shared" si="2"/>
        <v>185</v>
      </c>
      <c r="B196" s="132" t="s">
        <v>565</v>
      </c>
      <c r="C196" s="133" t="s">
        <v>644</v>
      </c>
      <c r="D196" s="133" t="s">
        <v>613</v>
      </c>
      <c r="E196" s="133" t="s">
        <v>263</v>
      </c>
      <c r="F196" s="134">
        <v>78000</v>
      </c>
    </row>
    <row r="197" spans="1:6" ht="15.75">
      <c r="A197" s="272">
        <f t="shared" si="2"/>
        <v>186</v>
      </c>
      <c r="B197" s="135" t="s">
        <v>463</v>
      </c>
      <c r="C197" s="136" t="s">
        <v>67</v>
      </c>
      <c r="D197" s="136"/>
      <c r="E197" s="136"/>
      <c r="F197" s="137">
        <v>27356264.760000002</v>
      </c>
    </row>
    <row r="198" spans="1:6" ht="47.25">
      <c r="A198" s="272">
        <f t="shared" si="2"/>
        <v>187</v>
      </c>
      <c r="B198" s="135" t="s">
        <v>645</v>
      </c>
      <c r="C198" s="136" t="s">
        <v>646</v>
      </c>
      <c r="D198" s="136"/>
      <c r="E198" s="136"/>
      <c r="F198" s="137">
        <v>18740156.390000001</v>
      </c>
    </row>
    <row r="199" spans="1:6" ht="31.5">
      <c r="A199" s="272">
        <f t="shared" si="2"/>
        <v>188</v>
      </c>
      <c r="B199" s="135" t="s">
        <v>610</v>
      </c>
      <c r="C199" s="136" t="s">
        <v>646</v>
      </c>
      <c r="D199" s="136" t="s">
        <v>611</v>
      </c>
      <c r="E199" s="136"/>
      <c r="F199" s="137">
        <v>18740156.390000001</v>
      </c>
    </row>
    <row r="200" spans="1:6" ht="15.75">
      <c r="A200" s="272">
        <f t="shared" si="2"/>
        <v>189</v>
      </c>
      <c r="B200" s="135" t="s">
        <v>612</v>
      </c>
      <c r="C200" s="136" t="s">
        <v>646</v>
      </c>
      <c r="D200" s="136" t="s">
        <v>613</v>
      </c>
      <c r="E200" s="136"/>
      <c r="F200" s="137">
        <v>18740156.390000001</v>
      </c>
    </row>
    <row r="201" spans="1:6" ht="15.75">
      <c r="A201" s="272">
        <f t="shared" si="2"/>
        <v>190</v>
      </c>
      <c r="B201" s="135" t="s">
        <v>247</v>
      </c>
      <c r="C201" s="136" t="s">
        <v>646</v>
      </c>
      <c r="D201" s="136" t="s">
        <v>613</v>
      </c>
      <c r="E201" s="136" t="s">
        <v>507</v>
      </c>
      <c r="F201" s="137">
        <v>18740156.390000001</v>
      </c>
    </row>
    <row r="202" spans="1:6" ht="15.75">
      <c r="A202" s="272">
        <f t="shared" si="2"/>
        <v>191</v>
      </c>
      <c r="B202" s="135" t="s">
        <v>565</v>
      </c>
      <c r="C202" s="136" t="s">
        <v>646</v>
      </c>
      <c r="D202" s="136" t="s">
        <v>613</v>
      </c>
      <c r="E202" s="136" t="s">
        <v>263</v>
      </c>
      <c r="F202" s="137">
        <v>18740156.390000001</v>
      </c>
    </row>
    <row r="203" spans="1:6" ht="15.75">
      <c r="A203" s="272">
        <f t="shared" si="2"/>
        <v>192</v>
      </c>
      <c r="B203" s="132" t="s">
        <v>565</v>
      </c>
      <c r="C203" s="133" t="s">
        <v>646</v>
      </c>
      <c r="D203" s="133" t="s">
        <v>613</v>
      </c>
      <c r="E203" s="133" t="s">
        <v>263</v>
      </c>
      <c r="F203" s="134">
        <v>18740156.390000001</v>
      </c>
    </row>
    <row r="204" spans="1:6" ht="47.25">
      <c r="A204" s="272">
        <f t="shared" si="2"/>
        <v>193</v>
      </c>
      <c r="B204" s="135" t="s">
        <v>647</v>
      </c>
      <c r="C204" s="136" t="s">
        <v>113</v>
      </c>
      <c r="D204" s="136"/>
      <c r="E204" s="136"/>
      <c r="F204" s="137">
        <v>8416108.3699999992</v>
      </c>
    </row>
    <row r="205" spans="1:6" ht="31.5">
      <c r="A205" s="272">
        <f t="shared" si="2"/>
        <v>194</v>
      </c>
      <c r="B205" s="135" t="s">
        <v>610</v>
      </c>
      <c r="C205" s="136" t="s">
        <v>113</v>
      </c>
      <c r="D205" s="136" t="s">
        <v>611</v>
      </c>
      <c r="E205" s="136"/>
      <c r="F205" s="137">
        <v>8416108.3699999992</v>
      </c>
    </row>
    <row r="206" spans="1:6" ht="15.75">
      <c r="A206" s="272">
        <f t="shared" ref="A206:A269" si="3">A205+1</f>
        <v>195</v>
      </c>
      <c r="B206" s="135" t="s">
        <v>612</v>
      </c>
      <c r="C206" s="136" t="s">
        <v>113</v>
      </c>
      <c r="D206" s="136" t="s">
        <v>613</v>
      </c>
      <c r="E206" s="136"/>
      <c r="F206" s="137">
        <v>8416108.3699999992</v>
      </c>
    </row>
    <row r="207" spans="1:6" ht="15.75">
      <c r="A207" s="272">
        <f t="shared" si="3"/>
        <v>196</v>
      </c>
      <c r="B207" s="135" t="s">
        <v>247</v>
      </c>
      <c r="C207" s="136" t="s">
        <v>113</v>
      </c>
      <c r="D207" s="136" t="s">
        <v>613</v>
      </c>
      <c r="E207" s="136" t="s">
        <v>507</v>
      </c>
      <c r="F207" s="137">
        <v>8416108.3699999992</v>
      </c>
    </row>
    <row r="208" spans="1:6" ht="15.75">
      <c r="A208" s="272">
        <f t="shared" si="3"/>
        <v>197</v>
      </c>
      <c r="B208" s="135" t="s">
        <v>565</v>
      </c>
      <c r="C208" s="136" t="s">
        <v>113</v>
      </c>
      <c r="D208" s="136" t="s">
        <v>613</v>
      </c>
      <c r="E208" s="136" t="s">
        <v>263</v>
      </c>
      <c r="F208" s="137">
        <v>8416108.3699999992</v>
      </c>
    </row>
    <row r="209" spans="1:6" ht="15.75">
      <c r="A209" s="272">
        <f t="shared" si="3"/>
        <v>198</v>
      </c>
      <c r="B209" s="132" t="s">
        <v>565</v>
      </c>
      <c r="C209" s="133" t="s">
        <v>113</v>
      </c>
      <c r="D209" s="133" t="s">
        <v>613</v>
      </c>
      <c r="E209" s="133" t="s">
        <v>263</v>
      </c>
      <c r="F209" s="134">
        <v>8416108.3699999992</v>
      </c>
    </row>
    <row r="210" spans="1:6" ht="47.25">
      <c r="A210" s="272">
        <f t="shared" si="3"/>
        <v>199</v>
      </c>
      <c r="B210" s="135" t="s">
        <v>648</v>
      </c>
      <c r="C210" s="136" t="s">
        <v>1610</v>
      </c>
      <c r="D210" s="136"/>
      <c r="E210" s="136"/>
      <c r="F210" s="137">
        <v>200000</v>
      </c>
    </row>
    <row r="211" spans="1:6" ht="31.5">
      <c r="A211" s="272">
        <f t="shared" si="3"/>
        <v>200</v>
      </c>
      <c r="B211" s="135" t="s">
        <v>610</v>
      </c>
      <c r="C211" s="136" t="s">
        <v>1610</v>
      </c>
      <c r="D211" s="136" t="s">
        <v>611</v>
      </c>
      <c r="E211" s="136"/>
      <c r="F211" s="137">
        <v>200000</v>
      </c>
    </row>
    <row r="212" spans="1:6" ht="15.75">
      <c r="A212" s="272">
        <f t="shared" si="3"/>
        <v>201</v>
      </c>
      <c r="B212" s="135" t="s">
        <v>612</v>
      </c>
      <c r="C212" s="136" t="s">
        <v>1610</v>
      </c>
      <c r="D212" s="136" t="s">
        <v>613</v>
      </c>
      <c r="E212" s="136"/>
      <c r="F212" s="137">
        <v>200000</v>
      </c>
    </row>
    <row r="213" spans="1:6" ht="15.75">
      <c r="A213" s="272">
        <f t="shared" si="3"/>
        <v>202</v>
      </c>
      <c r="B213" s="135" t="s">
        <v>247</v>
      </c>
      <c r="C213" s="136" t="s">
        <v>1610</v>
      </c>
      <c r="D213" s="136" t="s">
        <v>613</v>
      </c>
      <c r="E213" s="136" t="s">
        <v>507</v>
      </c>
      <c r="F213" s="137">
        <v>200000</v>
      </c>
    </row>
    <row r="214" spans="1:6" ht="15.75">
      <c r="A214" s="272">
        <f t="shared" si="3"/>
        <v>203</v>
      </c>
      <c r="B214" s="135" t="s">
        <v>68</v>
      </c>
      <c r="C214" s="136" t="s">
        <v>1610</v>
      </c>
      <c r="D214" s="136" t="s">
        <v>613</v>
      </c>
      <c r="E214" s="136" t="s">
        <v>2</v>
      </c>
      <c r="F214" s="137">
        <v>200000</v>
      </c>
    </row>
    <row r="215" spans="1:6" ht="15.75">
      <c r="A215" s="272">
        <f t="shared" si="3"/>
        <v>204</v>
      </c>
      <c r="B215" s="132" t="s">
        <v>68</v>
      </c>
      <c r="C215" s="133" t="s">
        <v>1610</v>
      </c>
      <c r="D215" s="133" t="s">
        <v>613</v>
      </c>
      <c r="E215" s="133" t="s">
        <v>2</v>
      </c>
      <c r="F215" s="134">
        <v>200000</v>
      </c>
    </row>
    <row r="216" spans="1:6" ht="31.5">
      <c r="A216" s="272">
        <f t="shared" si="3"/>
        <v>205</v>
      </c>
      <c r="B216" s="135" t="s">
        <v>361</v>
      </c>
      <c r="C216" s="136" t="s">
        <v>54</v>
      </c>
      <c r="D216" s="136"/>
      <c r="E216" s="136"/>
      <c r="F216" s="137">
        <v>19013676.48</v>
      </c>
    </row>
    <row r="217" spans="1:6" ht="63">
      <c r="A217" s="272">
        <f t="shared" si="3"/>
        <v>206</v>
      </c>
      <c r="B217" s="135" t="s">
        <v>637</v>
      </c>
      <c r="C217" s="136" t="s">
        <v>108</v>
      </c>
      <c r="D217" s="136"/>
      <c r="E217" s="136"/>
      <c r="F217" s="137">
        <v>1713123.33</v>
      </c>
    </row>
    <row r="218" spans="1:6" ht="47.25">
      <c r="A218" s="272">
        <f t="shared" si="3"/>
        <v>207</v>
      </c>
      <c r="B218" s="135" t="s">
        <v>623</v>
      </c>
      <c r="C218" s="136" t="s">
        <v>108</v>
      </c>
      <c r="D218" s="136" t="s">
        <v>256</v>
      </c>
      <c r="E218" s="136"/>
      <c r="F218" s="137">
        <v>1701024.08</v>
      </c>
    </row>
    <row r="219" spans="1:6" ht="15.75">
      <c r="A219" s="272">
        <f t="shared" si="3"/>
        <v>208</v>
      </c>
      <c r="B219" s="135" t="s">
        <v>624</v>
      </c>
      <c r="C219" s="136" t="s">
        <v>108</v>
      </c>
      <c r="D219" s="136" t="s">
        <v>270</v>
      </c>
      <c r="E219" s="136"/>
      <c r="F219" s="137">
        <v>1701024.08</v>
      </c>
    </row>
    <row r="220" spans="1:6" ht="15.75">
      <c r="A220" s="272">
        <f t="shared" si="3"/>
        <v>209</v>
      </c>
      <c r="B220" s="135" t="s">
        <v>619</v>
      </c>
      <c r="C220" s="136" t="s">
        <v>108</v>
      </c>
      <c r="D220" s="136" t="s">
        <v>270</v>
      </c>
      <c r="E220" s="136" t="s">
        <v>501</v>
      </c>
      <c r="F220" s="137">
        <v>1701024.08</v>
      </c>
    </row>
    <row r="221" spans="1:6" ht="47.25">
      <c r="A221" s="272">
        <f t="shared" si="3"/>
        <v>210</v>
      </c>
      <c r="B221" s="135" t="s">
        <v>452</v>
      </c>
      <c r="C221" s="136" t="s">
        <v>108</v>
      </c>
      <c r="D221" s="136" t="s">
        <v>270</v>
      </c>
      <c r="E221" s="136" t="s">
        <v>480</v>
      </c>
      <c r="F221" s="137">
        <v>1701024.08</v>
      </c>
    </row>
    <row r="222" spans="1:6" ht="47.25">
      <c r="A222" s="272">
        <f t="shared" si="3"/>
        <v>211</v>
      </c>
      <c r="B222" s="132" t="s">
        <v>452</v>
      </c>
      <c r="C222" s="133" t="s">
        <v>108</v>
      </c>
      <c r="D222" s="133" t="s">
        <v>270</v>
      </c>
      <c r="E222" s="133" t="s">
        <v>480</v>
      </c>
      <c r="F222" s="134">
        <v>1701024.08</v>
      </c>
    </row>
    <row r="223" spans="1:6" ht="31.5">
      <c r="A223" s="272">
        <f t="shared" si="3"/>
        <v>212</v>
      </c>
      <c r="B223" s="135" t="s">
        <v>950</v>
      </c>
      <c r="C223" s="136" t="s">
        <v>108</v>
      </c>
      <c r="D223" s="136" t="s">
        <v>625</v>
      </c>
      <c r="E223" s="136"/>
      <c r="F223" s="137">
        <v>12099.25</v>
      </c>
    </row>
    <row r="224" spans="1:6" ht="31.5">
      <c r="A224" s="272">
        <f t="shared" si="3"/>
        <v>213</v>
      </c>
      <c r="B224" s="135" t="s">
        <v>626</v>
      </c>
      <c r="C224" s="136" t="s">
        <v>108</v>
      </c>
      <c r="D224" s="136" t="s">
        <v>257</v>
      </c>
      <c r="E224" s="136"/>
      <c r="F224" s="137">
        <v>12099.25</v>
      </c>
    </row>
    <row r="225" spans="1:6" ht="15.75">
      <c r="A225" s="272">
        <f t="shared" si="3"/>
        <v>214</v>
      </c>
      <c r="B225" s="135" t="s">
        <v>619</v>
      </c>
      <c r="C225" s="136" t="s">
        <v>108</v>
      </c>
      <c r="D225" s="136" t="s">
        <v>257</v>
      </c>
      <c r="E225" s="136" t="s">
        <v>501</v>
      </c>
      <c r="F225" s="137">
        <v>12099.25</v>
      </c>
    </row>
    <row r="226" spans="1:6" ht="47.25">
      <c r="A226" s="272">
        <f t="shared" si="3"/>
        <v>215</v>
      </c>
      <c r="B226" s="135" t="s">
        <v>452</v>
      </c>
      <c r="C226" s="136" t="s">
        <v>108</v>
      </c>
      <c r="D226" s="136" t="s">
        <v>257</v>
      </c>
      <c r="E226" s="136" t="s">
        <v>480</v>
      </c>
      <c r="F226" s="137">
        <v>12099.25</v>
      </c>
    </row>
    <row r="227" spans="1:6" ht="47.25">
      <c r="A227" s="272">
        <f t="shared" si="3"/>
        <v>216</v>
      </c>
      <c r="B227" s="132" t="s">
        <v>452</v>
      </c>
      <c r="C227" s="133" t="s">
        <v>108</v>
      </c>
      <c r="D227" s="133" t="s">
        <v>257</v>
      </c>
      <c r="E227" s="133" t="s">
        <v>480</v>
      </c>
      <c r="F227" s="134">
        <v>12099.25</v>
      </c>
    </row>
    <row r="228" spans="1:6" ht="63">
      <c r="A228" s="272">
        <f t="shared" si="3"/>
        <v>217</v>
      </c>
      <c r="B228" s="135" t="s">
        <v>1731</v>
      </c>
      <c r="C228" s="136" t="s">
        <v>1732</v>
      </c>
      <c r="D228" s="136"/>
      <c r="E228" s="136"/>
      <c r="F228" s="137">
        <v>7177887.7699999996</v>
      </c>
    </row>
    <row r="229" spans="1:6" ht="47.25">
      <c r="A229" s="272">
        <f t="shared" si="3"/>
        <v>218</v>
      </c>
      <c r="B229" s="135" t="s">
        <v>623</v>
      </c>
      <c r="C229" s="136" t="s">
        <v>1732</v>
      </c>
      <c r="D229" s="136" t="s">
        <v>256</v>
      </c>
      <c r="E229" s="136"/>
      <c r="F229" s="137">
        <v>7177887.7699999996</v>
      </c>
    </row>
    <row r="230" spans="1:6" ht="15.75">
      <c r="A230" s="272">
        <f t="shared" si="3"/>
        <v>219</v>
      </c>
      <c r="B230" s="135" t="s">
        <v>388</v>
      </c>
      <c r="C230" s="136" t="s">
        <v>1732</v>
      </c>
      <c r="D230" s="136" t="s">
        <v>546</v>
      </c>
      <c r="E230" s="136"/>
      <c r="F230" s="137">
        <v>7177887.7699999996</v>
      </c>
    </row>
    <row r="231" spans="1:6" ht="15.75">
      <c r="A231" s="272">
        <f t="shared" si="3"/>
        <v>220</v>
      </c>
      <c r="B231" s="135" t="s">
        <v>247</v>
      </c>
      <c r="C231" s="136" t="s">
        <v>1732</v>
      </c>
      <c r="D231" s="136" t="s">
        <v>546</v>
      </c>
      <c r="E231" s="136" t="s">
        <v>507</v>
      </c>
      <c r="F231" s="137">
        <v>7177887.7699999996</v>
      </c>
    </row>
    <row r="232" spans="1:6" ht="15.75">
      <c r="A232" s="272">
        <f t="shared" si="3"/>
        <v>221</v>
      </c>
      <c r="B232" s="135" t="s">
        <v>68</v>
      </c>
      <c r="C232" s="136" t="s">
        <v>1732</v>
      </c>
      <c r="D232" s="136" t="s">
        <v>546</v>
      </c>
      <c r="E232" s="136" t="s">
        <v>2</v>
      </c>
      <c r="F232" s="137">
        <v>7177887.7699999996</v>
      </c>
    </row>
    <row r="233" spans="1:6" ht="15.75">
      <c r="A233" s="272">
        <f t="shared" si="3"/>
        <v>222</v>
      </c>
      <c r="B233" s="132" t="s">
        <v>68</v>
      </c>
      <c r="C233" s="133" t="s">
        <v>1732</v>
      </c>
      <c r="D233" s="133" t="s">
        <v>546</v>
      </c>
      <c r="E233" s="133" t="s">
        <v>2</v>
      </c>
      <c r="F233" s="134">
        <v>7177887.7699999996</v>
      </c>
    </row>
    <row r="234" spans="1:6" ht="47.25">
      <c r="A234" s="272">
        <f t="shared" si="3"/>
        <v>223</v>
      </c>
      <c r="B234" s="135" t="s">
        <v>1733</v>
      </c>
      <c r="C234" s="136" t="s">
        <v>1734</v>
      </c>
      <c r="D234" s="136"/>
      <c r="E234" s="136"/>
      <c r="F234" s="137">
        <v>5001484.13</v>
      </c>
    </row>
    <row r="235" spans="1:6" ht="47.25">
      <c r="A235" s="272">
        <f t="shared" si="3"/>
        <v>224</v>
      </c>
      <c r="B235" s="135" t="s">
        <v>623</v>
      </c>
      <c r="C235" s="136" t="s">
        <v>1734</v>
      </c>
      <c r="D235" s="136" t="s">
        <v>256</v>
      </c>
      <c r="E235" s="136"/>
      <c r="F235" s="137">
        <v>4949824.13</v>
      </c>
    </row>
    <row r="236" spans="1:6" ht="15.75">
      <c r="A236" s="272">
        <f t="shared" si="3"/>
        <v>225</v>
      </c>
      <c r="B236" s="135" t="s">
        <v>388</v>
      </c>
      <c r="C236" s="136" t="s">
        <v>1734</v>
      </c>
      <c r="D236" s="136" t="s">
        <v>546</v>
      </c>
      <c r="E236" s="136"/>
      <c r="F236" s="137">
        <v>4949824.13</v>
      </c>
    </row>
    <row r="237" spans="1:6" ht="15.75">
      <c r="A237" s="272">
        <f t="shared" si="3"/>
        <v>226</v>
      </c>
      <c r="B237" s="135" t="s">
        <v>247</v>
      </c>
      <c r="C237" s="136" t="s">
        <v>1734</v>
      </c>
      <c r="D237" s="136" t="s">
        <v>546</v>
      </c>
      <c r="E237" s="136" t="s">
        <v>507</v>
      </c>
      <c r="F237" s="137">
        <v>4949824.13</v>
      </c>
    </row>
    <row r="238" spans="1:6" ht="15.75">
      <c r="A238" s="272">
        <f t="shared" si="3"/>
        <v>227</v>
      </c>
      <c r="B238" s="135" t="s">
        <v>68</v>
      </c>
      <c r="C238" s="136" t="s">
        <v>1734</v>
      </c>
      <c r="D238" s="136" t="s">
        <v>546</v>
      </c>
      <c r="E238" s="136" t="s">
        <v>2</v>
      </c>
      <c r="F238" s="137">
        <v>4949824.13</v>
      </c>
    </row>
    <row r="239" spans="1:6" ht="15.75">
      <c r="A239" s="272">
        <f t="shared" si="3"/>
        <v>228</v>
      </c>
      <c r="B239" s="132" t="s">
        <v>68</v>
      </c>
      <c r="C239" s="133" t="s">
        <v>1734</v>
      </c>
      <c r="D239" s="133" t="s">
        <v>546</v>
      </c>
      <c r="E239" s="133" t="s">
        <v>2</v>
      </c>
      <c r="F239" s="134">
        <v>4949824.13</v>
      </c>
    </row>
    <row r="240" spans="1:6" ht="31.5">
      <c r="A240" s="272">
        <f t="shared" si="3"/>
        <v>229</v>
      </c>
      <c r="B240" s="135" t="s">
        <v>950</v>
      </c>
      <c r="C240" s="136" t="s">
        <v>1734</v>
      </c>
      <c r="D240" s="136" t="s">
        <v>625</v>
      </c>
      <c r="E240" s="136"/>
      <c r="F240" s="137">
        <v>51660</v>
      </c>
    </row>
    <row r="241" spans="1:6" ht="31.5">
      <c r="A241" s="272">
        <f t="shared" si="3"/>
        <v>230</v>
      </c>
      <c r="B241" s="135" t="s">
        <v>626</v>
      </c>
      <c r="C241" s="136" t="s">
        <v>1734</v>
      </c>
      <c r="D241" s="136" t="s">
        <v>257</v>
      </c>
      <c r="E241" s="136"/>
      <c r="F241" s="137">
        <v>51660</v>
      </c>
    </row>
    <row r="242" spans="1:6" ht="15.75">
      <c r="A242" s="272">
        <f t="shared" si="3"/>
        <v>231</v>
      </c>
      <c r="B242" s="135" t="s">
        <v>247</v>
      </c>
      <c r="C242" s="136" t="s">
        <v>1734</v>
      </c>
      <c r="D242" s="136" t="s">
        <v>257</v>
      </c>
      <c r="E242" s="136" t="s">
        <v>507</v>
      </c>
      <c r="F242" s="137">
        <v>51660</v>
      </c>
    </row>
    <row r="243" spans="1:6" ht="15.75">
      <c r="A243" s="272">
        <f t="shared" si="3"/>
        <v>232</v>
      </c>
      <c r="B243" s="135" t="s">
        <v>68</v>
      </c>
      <c r="C243" s="136" t="s">
        <v>1734</v>
      </c>
      <c r="D243" s="136" t="s">
        <v>257</v>
      </c>
      <c r="E243" s="136" t="s">
        <v>2</v>
      </c>
      <c r="F243" s="137">
        <v>51660</v>
      </c>
    </row>
    <row r="244" spans="1:6" ht="15.75">
      <c r="A244" s="272">
        <f t="shared" si="3"/>
        <v>233</v>
      </c>
      <c r="B244" s="132" t="s">
        <v>68</v>
      </c>
      <c r="C244" s="133" t="s">
        <v>1734</v>
      </c>
      <c r="D244" s="133" t="s">
        <v>257</v>
      </c>
      <c r="E244" s="133" t="s">
        <v>2</v>
      </c>
      <c r="F244" s="134">
        <v>51660</v>
      </c>
    </row>
    <row r="245" spans="1:6" ht="63">
      <c r="A245" s="272">
        <f t="shared" si="3"/>
        <v>234</v>
      </c>
      <c r="B245" s="135" t="s">
        <v>641</v>
      </c>
      <c r="C245" s="136" t="s">
        <v>109</v>
      </c>
      <c r="D245" s="136"/>
      <c r="E245" s="136"/>
      <c r="F245" s="137">
        <v>5121181.25</v>
      </c>
    </row>
    <row r="246" spans="1:6" ht="31.5">
      <c r="A246" s="272">
        <f t="shared" si="3"/>
        <v>235</v>
      </c>
      <c r="B246" s="135" t="s">
        <v>610</v>
      </c>
      <c r="C246" s="136" t="s">
        <v>109</v>
      </c>
      <c r="D246" s="136" t="s">
        <v>611</v>
      </c>
      <c r="E246" s="136"/>
      <c r="F246" s="137">
        <v>5121181.25</v>
      </c>
    </row>
    <row r="247" spans="1:6" ht="15.75">
      <c r="A247" s="272">
        <f t="shared" si="3"/>
        <v>236</v>
      </c>
      <c r="B247" s="135" t="s">
        <v>612</v>
      </c>
      <c r="C247" s="136" t="s">
        <v>109</v>
      </c>
      <c r="D247" s="136" t="s">
        <v>613</v>
      </c>
      <c r="E247" s="136"/>
      <c r="F247" s="137">
        <v>5121181.25</v>
      </c>
    </row>
    <row r="248" spans="1:6" ht="15.75">
      <c r="A248" s="272">
        <f t="shared" si="3"/>
        <v>237</v>
      </c>
      <c r="B248" s="135" t="s">
        <v>396</v>
      </c>
      <c r="C248" s="136" t="s">
        <v>109</v>
      </c>
      <c r="D248" s="136" t="s">
        <v>613</v>
      </c>
      <c r="E248" s="136" t="s">
        <v>506</v>
      </c>
      <c r="F248" s="137">
        <v>5121181.25</v>
      </c>
    </row>
    <row r="249" spans="1:6" ht="15.75">
      <c r="A249" s="272">
        <f t="shared" si="3"/>
        <v>238</v>
      </c>
      <c r="B249" s="135" t="s">
        <v>970</v>
      </c>
      <c r="C249" s="136" t="s">
        <v>109</v>
      </c>
      <c r="D249" s="136" t="s">
        <v>613</v>
      </c>
      <c r="E249" s="136" t="s">
        <v>971</v>
      </c>
      <c r="F249" s="137">
        <v>5121181.25</v>
      </c>
    </row>
    <row r="250" spans="1:6" ht="15.75">
      <c r="A250" s="272">
        <f t="shared" si="3"/>
        <v>239</v>
      </c>
      <c r="B250" s="132" t="s">
        <v>970</v>
      </c>
      <c r="C250" s="133" t="s">
        <v>109</v>
      </c>
      <c r="D250" s="133" t="s">
        <v>613</v>
      </c>
      <c r="E250" s="133" t="s">
        <v>971</v>
      </c>
      <c r="F250" s="134">
        <v>5121181.25</v>
      </c>
    </row>
    <row r="251" spans="1:6" ht="15.75">
      <c r="A251" s="272">
        <f t="shared" si="3"/>
        <v>240</v>
      </c>
      <c r="B251" s="135" t="s">
        <v>243</v>
      </c>
      <c r="C251" s="136" t="s">
        <v>21</v>
      </c>
      <c r="D251" s="136"/>
      <c r="E251" s="136"/>
      <c r="F251" s="137">
        <v>5793945</v>
      </c>
    </row>
    <row r="252" spans="1:6" ht="31.5">
      <c r="A252" s="272">
        <f t="shared" si="3"/>
        <v>241</v>
      </c>
      <c r="B252" s="135" t="s">
        <v>64</v>
      </c>
      <c r="C252" s="136" t="s">
        <v>65</v>
      </c>
      <c r="D252" s="136"/>
      <c r="E252" s="136"/>
      <c r="F252" s="137">
        <v>4843945</v>
      </c>
    </row>
    <row r="253" spans="1:6" ht="63">
      <c r="A253" s="272">
        <f t="shared" si="3"/>
        <v>242</v>
      </c>
      <c r="B253" s="135" t="s">
        <v>244</v>
      </c>
      <c r="C253" s="136" t="s">
        <v>110</v>
      </c>
      <c r="D253" s="136"/>
      <c r="E253" s="136"/>
      <c r="F253" s="137">
        <v>4456285</v>
      </c>
    </row>
    <row r="254" spans="1:6" ht="31.5">
      <c r="A254" s="272">
        <f t="shared" si="3"/>
        <v>243</v>
      </c>
      <c r="B254" s="135" t="s">
        <v>610</v>
      </c>
      <c r="C254" s="136" t="s">
        <v>110</v>
      </c>
      <c r="D254" s="136" t="s">
        <v>611</v>
      </c>
      <c r="E254" s="136"/>
      <c r="F254" s="137">
        <v>4456285</v>
      </c>
    </row>
    <row r="255" spans="1:6" ht="15.75">
      <c r="A255" s="272">
        <f t="shared" si="3"/>
        <v>244</v>
      </c>
      <c r="B255" s="135" t="s">
        <v>612</v>
      </c>
      <c r="C255" s="136" t="s">
        <v>110</v>
      </c>
      <c r="D255" s="136" t="s">
        <v>613</v>
      </c>
      <c r="E255" s="136"/>
      <c r="F255" s="137">
        <v>4456285</v>
      </c>
    </row>
    <row r="256" spans="1:6" ht="15.75">
      <c r="A256" s="272">
        <f t="shared" si="3"/>
        <v>245</v>
      </c>
      <c r="B256" s="135" t="s">
        <v>396</v>
      </c>
      <c r="C256" s="136" t="s">
        <v>110</v>
      </c>
      <c r="D256" s="136" t="s">
        <v>613</v>
      </c>
      <c r="E256" s="136" t="s">
        <v>506</v>
      </c>
      <c r="F256" s="137">
        <v>4456285</v>
      </c>
    </row>
    <row r="257" spans="1:6" ht="15.75">
      <c r="A257" s="272">
        <f t="shared" si="3"/>
        <v>246</v>
      </c>
      <c r="B257" s="135" t="s">
        <v>980</v>
      </c>
      <c r="C257" s="136" t="s">
        <v>110</v>
      </c>
      <c r="D257" s="136" t="s">
        <v>613</v>
      </c>
      <c r="E257" s="136" t="s">
        <v>602</v>
      </c>
      <c r="F257" s="137">
        <v>4456285</v>
      </c>
    </row>
    <row r="258" spans="1:6" ht="15.75">
      <c r="A258" s="272">
        <f t="shared" si="3"/>
        <v>247</v>
      </c>
      <c r="B258" s="132" t="s">
        <v>980</v>
      </c>
      <c r="C258" s="133" t="s">
        <v>110</v>
      </c>
      <c r="D258" s="133" t="s">
        <v>613</v>
      </c>
      <c r="E258" s="133" t="s">
        <v>602</v>
      </c>
      <c r="F258" s="134">
        <v>4456285</v>
      </c>
    </row>
    <row r="259" spans="1:6" ht="63">
      <c r="A259" s="272">
        <f t="shared" si="3"/>
        <v>248</v>
      </c>
      <c r="B259" s="135" t="s">
        <v>246</v>
      </c>
      <c r="C259" s="136" t="s">
        <v>111</v>
      </c>
      <c r="D259" s="136"/>
      <c r="E259" s="136"/>
      <c r="F259" s="137">
        <v>323050</v>
      </c>
    </row>
    <row r="260" spans="1:6" ht="31.5">
      <c r="A260" s="272">
        <f t="shared" si="3"/>
        <v>249</v>
      </c>
      <c r="B260" s="135" t="s">
        <v>610</v>
      </c>
      <c r="C260" s="136" t="s">
        <v>111</v>
      </c>
      <c r="D260" s="136" t="s">
        <v>611</v>
      </c>
      <c r="E260" s="136"/>
      <c r="F260" s="137">
        <v>323050</v>
      </c>
    </row>
    <row r="261" spans="1:6" ht="15.75">
      <c r="A261" s="272">
        <f t="shared" si="3"/>
        <v>250</v>
      </c>
      <c r="B261" s="135" t="s">
        <v>612</v>
      </c>
      <c r="C261" s="136" t="s">
        <v>111</v>
      </c>
      <c r="D261" s="136" t="s">
        <v>613</v>
      </c>
      <c r="E261" s="136"/>
      <c r="F261" s="137">
        <v>323050</v>
      </c>
    </row>
    <row r="262" spans="1:6" ht="15.75">
      <c r="A262" s="272">
        <f t="shared" si="3"/>
        <v>251</v>
      </c>
      <c r="B262" s="135" t="s">
        <v>396</v>
      </c>
      <c r="C262" s="136" t="s">
        <v>111</v>
      </c>
      <c r="D262" s="136" t="s">
        <v>613</v>
      </c>
      <c r="E262" s="136" t="s">
        <v>506</v>
      </c>
      <c r="F262" s="137">
        <v>323050</v>
      </c>
    </row>
    <row r="263" spans="1:6" ht="15.75">
      <c r="A263" s="272">
        <f t="shared" si="3"/>
        <v>252</v>
      </c>
      <c r="B263" s="135" t="s">
        <v>980</v>
      </c>
      <c r="C263" s="136" t="s">
        <v>111</v>
      </c>
      <c r="D263" s="136" t="s">
        <v>613</v>
      </c>
      <c r="E263" s="136" t="s">
        <v>602</v>
      </c>
      <c r="F263" s="137">
        <v>323050</v>
      </c>
    </row>
    <row r="264" spans="1:6" ht="15.75">
      <c r="A264" s="272">
        <f t="shared" si="3"/>
        <v>253</v>
      </c>
      <c r="B264" s="132" t="s">
        <v>980</v>
      </c>
      <c r="C264" s="133" t="s">
        <v>111</v>
      </c>
      <c r="D264" s="133" t="s">
        <v>613</v>
      </c>
      <c r="E264" s="133" t="s">
        <v>602</v>
      </c>
      <c r="F264" s="134">
        <v>323050</v>
      </c>
    </row>
    <row r="265" spans="1:6" ht="63">
      <c r="A265" s="272">
        <f t="shared" si="3"/>
        <v>254</v>
      </c>
      <c r="B265" s="138" t="s">
        <v>245</v>
      </c>
      <c r="C265" s="136" t="s">
        <v>984</v>
      </c>
      <c r="D265" s="136"/>
      <c r="E265" s="136"/>
      <c r="F265" s="137">
        <v>64610</v>
      </c>
    </row>
    <row r="266" spans="1:6" ht="31.5">
      <c r="A266" s="272">
        <f t="shared" si="3"/>
        <v>255</v>
      </c>
      <c r="B266" s="135" t="s">
        <v>610</v>
      </c>
      <c r="C266" s="136" t="s">
        <v>984</v>
      </c>
      <c r="D266" s="136" t="s">
        <v>611</v>
      </c>
      <c r="E266" s="136"/>
      <c r="F266" s="137">
        <v>64610</v>
      </c>
    </row>
    <row r="267" spans="1:6" ht="15.75">
      <c r="A267" s="272">
        <f t="shared" si="3"/>
        <v>256</v>
      </c>
      <c r="B267" s="135" t="s">
        <v>612</v>
      </c>
      <c r="C267" s="136" t="s">
        <v>984</v>
      </c>
      <c r="D267" s="136" t="s">
        <v>613</v>
      </c>
      <c r="E267" s="136"/>
      <c r="F267" s="137">
        <v>64610</v>
      </c>
    </row>
    <row r="268" spans="1:6" ht="15.75">
      <c r="A268" s="272">
        <f t="shared" si="3"/>
        <v>257</v>
      </c>
      <c r="B268" s="135" t="s">
        <v>396</v>
      </c>
      <c r="C268" s="136" t="s">
        <v>984</v>
      </c>
      <c r="D268" s="136" t="s">
        <v>613</v>
      </c>
      <c r="E268" s="136" t="s">
        <v>506</v>
      </c>
      <c r="F268" s="137">
        <v>64610</v>
      </c>
    </row>
    <row r="269" spans="1:6" ht="15.75">
      <c r="A269" s="272">
        <f t="shared" si="3"/>
        <v>258</v>
      </c>
      <c r="B269" s="135" t="s">
        <v>980</v>
      </c>
      <c r="C269" s="136" t="s">
        <v>984</v>
      </c>
      <c r="D269" s="136" t="s">
        <v>613</v>
      </c>
      <c r="E269" s="136" t="s">
        <v>602</v>
      </c>
      <c r="F269" s="137">
        <v>64610</v>
      </c>
    </row>
    <row r="270" spans="1:6" ht="15.75">
      <c r="A270" s="272">
        <f t="shared" ref="A270:A333" si="4">A269+1</f>
        <v>259</v>
      </c>
      <c r="B270" s="132" t="s">
        <v>980</v>
      </c>
      <c r="C270" s="133" t="s">
        <v>984</v>
      </c>
      <c r="D270" s="133" t="s">
        <v>613</v>
      </c>
      <c r="E270" s="133" t="s">
        <v>602</v>
      </c>
      <c r="F270" s="134">
        <v>64610</v>
      </c>
    </row>
    <row r="271" spans="1:6" ht="15.75">
      <c r="A271" s="272">
        <f t="shared" si="4"/>
        <v>260</v>
      </c>
      <c r="B271" s="135" t="s">
        <v>469</v>
      </c>
      <c r="C271" s="136" t="s">
        <v>70</v>
      </c>
      <c r="D271" s="136"/>
      <c r="E271" s="136"/>
      <c r="F271" s="137">
        <v>950000</v>
      </c>
    </row>
    <row r="272" spans="1:6" ht="63">
      <c r="A272" s="272">
        <f t="shared" si="4"/>
        <v>261</v>
      </c>
      <c r="B272" s="135" t="s">
        <v>985</v>
      </c>
      <c r="C272" s="136" t="s">
        <v>986</v>
      </c>
      <c r="D272" s="136"/>
      <c r="E272" s="136"/>
      <c r="F272" s="137">
        <v>950000</v>
      </c>
    </row>
    <row r="273" spans="1:6" ht="15.75">
      <c r="A273" s="272">
        <f t="shared" si="4"/>
        <v>262</v>
      </c>
      <c r="B273" s="135" t="s">
        <v>465</v>
      </c>
      <c r="C273" s="136" t="s">
        <v>986</v>
      </c>
      <c r="D273" s="136" t="s">
        <v>466</v>
      </c>
      <c r="E273" s="136"/>
      <c r="F273" s="137">
        <v>950000</v>
      </c>
    </row>
    <row r="274" spans="1:6" ht="31.5">
      <c r="A274" s="272">
        <f t="shared" si="4"/>
        <v>263</v>
      </c>
      <c r="B274" s="135" t="s">
        <v>470</v>
      </c>
      <c r="C274" s="136" t="s">
        <v>986</v>
      </c>
      <c r="D274" s="136" t="s">
        <v>471</v>
      </c>
      <c r="E274" s="136"/>
      <c r="F274" s="137">
        <v>950000</v>
      </c>
    </row>
    <row r="275" spans="1:6" ht="15.75">
      <c r="A275" s="272">
        <f t="shared" si="4"/>
        <v>264</v>
      </c>
      <c r="B275" s="135" t="s">
        <v>533</v>
      </c>
      <c r="C275" s="136" t="s">
        <v>986</v>
      </c>
      <c r="D275" s="136" t="s">
        <v>471</v>
      </c>
      <c r="E275" s="136" t="s">
        <v>509</v>
      </c>
      <c r="F275" s="137">
        <v>950000</v>
      </c>
    </row>
    <row r="276" spans="1:6" ht="15.75">
      <c r="A276" s="272">
        <f t="shared" si="4"/>
        <v>265</v>
      </c>
      <c r="B276" s="135" t="s">
        <v>569</v>
      </c>
      <c r="C276" s="136" t="s">
        <v>986</v>
      </c>
      <c r="D276" s="136" t="s">
        <v>471</v>
      </c>
      <c r="E276" s="136" t="s">
        <v>483</v>
      </c>
      <c r="F276" s="137">
        <v>950000</v>
      </c>
    </row>
    <row r="277" spans="1:6" ht="15.75">
      <c r="A277" s="272">
        <f t="shared" si="4"/>
        <v>266</v>
      </c>
      <c r="B277" s="132" t="s">
        <v>569</v>
      </c>
      <c r="C277" s="133" t="s">
        <v>986</v>
      </c>
      <c r="D277" s="133" t="s">
        <v>471</v>
      </c>
      <c r="E277" s="133" t="s">
        <v>483</v>
      </c>
      <c r="F277" s="134">
        <v>950000</v>
      </c>
    </row>
    <row r="278" spans="1:6" ht="31.5">
      <c r="A278" s="272">
        <f t="shared" si="4"/>
        <v>267</v>
      </c>
      <c r="B278" s="135" t="s">
        <v>42</v>
      </c>
      <c r="C278" s="136" t="s">
        <v>43</v>
      </c>
      <c r="D278" s="136"/>
      <c r="E278" s="136"/>
      <c r="F278" s="137">
        <v>8058654.4199999999</v>
      </c>
    </row>
    <row r="279" spans="1:6" ht="15.75">
      <c r="A279" s="272">
        <f t="shared" si="4"/>
        <v>268</v>
      </c>
      <c r="B279" s="135" t="s">
        <v>473</v>
      </c>
      <c r="C279" s="136" t="s">
        <v>71</v>
      </c>
      <c r="D279" s="136"/>
      <c r="E279" s="136"/>
      <c r="F279" s="137">
        <v>1076700</v>
      </c>
    </row>
    <row r="280" spans="1:6" ht="47.25">
      <c r="A280" s="272">
        <f t="shared" si="4"/>
        <v>269</v>
      </c>
      <c r="B280" s="135" t="s">
        <v>1611</v>
      </c>
      <c r="C280" s="136" t="s">
        <v>114</v>
      </c>
      <c r="D280" s="136"/>
      <c r="E280" s="136"/>
      <c r="F280" s="137">
        <v>1076700</v>
      </c>
    </row>
    <row r="281" spans="1:6" ht="47.25">
      <c r="A281" s="272">
        <f t="shared" si="4"/>
        <v>270</v>
      </c>
      <c r="B281" s="135" t="s">
        <v>623</v>
      </c>
      <c r="C281" s="136" t="s">
        <v>114</v>
      </c>
      <c r="D281" s="136" t="s">
        <v>256</v>
      </c>
      <c r="E281" s="136"/>
      <c r="F281" s="137">
        <v>400500</v>
      </c>
    </row>
    <row r="282" spans="1:6" ht="15.75">
      <c r="A282" s="272">
        <f t="shared" si="4"/>
        <v>271</v>
      </c>
      <c r="B282" s="135" t="s">
        <v>388</v>
      </c>
      <c r="C282" s="136" t="s">
        <v>114</v>
      </c>
      <c r="D282" s="136" t="s">
        <v>546</v>
      </c>
      <c r="E282" s="136"/>
      <c r="F282" s="137">
        <v>400500</v>
      </c>
    </row>
    <row r="283" spans="1:6" ht="15.75">
      <c r="A283" s="272">
        <f t="shared" si="4"/>
        <v>272</v>
      </c>
      <c r="B283" s="135" t="s">
        <v>472</v>
      </c>
      <c r="C283" s="136" t="s">
        <v>114</v>
      </c>
      <c r="D283" s="136" t="s">
        <v>546</v>
      </c>
      <c r="E283" s="136" t="s">
        <v>510</v>
      </c>
      <c r="F283" s="137">
        <v>400500</v>
      </c>
    </row>
    <row r="284" spans="1:6" ht="15.75">
      <c r="A284" s="272">
        <f t="shared" si="4"/>
        <v>273</v>
      </c>
      <c r="B284" s="135" t="s">
        <v>572</v>
      </c>
      <c r="C284" s="136" t="s">
        <v>114</v>
      </c>
      <c r="D284" s="136" t="s">
        <v>546</v>
      </c>
      <c r="E284" s="136" t="s">
        <v>265</v>
      </c>
      <c r="F284" s="137">
        <v>400500</v>
      </c>
    </row>
    <row r="285" spans="1:6" ht="15.75">
      <c r="A285" s="272">
        <f t="shared" si="4"/>
        <v>274</v>
      </c>
      <c r="B285" s="132" t="s">
        <v>572</v>
      </c>
      <c r="C285" s="133" t="s">
        <v>114</v>
      </c>
      <c r="D285" s="133" t="s">
        <v>546</v>
      </c>
      <c r="E285" s="133" t="s">
        <v>265</v>
      </c>
      <c r="F285" s="134">
        <v>400500</v>
      </c>
    </row>
    <row r="286" spans="1:6" ht="31.5">
      <c r="A286" s="272">
        <f t="shared" si="4"/>
        <v>275</v>
      </c>
      <c r="B286" s="135" t="s">
        <v>950</v>
      </c>
      <c r="C286" s="136" t="s">
        <v>114</v>
      </c>
      <c r="D286" s="136" t="s">
        <v>625</v>
      </c>
      <c r="E286" s="136"/>
      <c r="F286" s="137">
        <v>676200</v>
      </c>
    </row>
    <row r="287" spans="1:6" ht="31.5">
      <c r="A287" s="272">
        <f t="shared" si="4"/>
        <v>276</v>
      </c>
      <c r="B287" s="135" t="s">
        <v>626</v>
      </c>
      <c r="C287" s="136" t="s">
        <v>114</v>
      </c>
      <c r="D287" s="136" t="s">
        <v>257</v>
      </c>
      <c r="E287" s="136"/>
      <c r="F287" s="137">
        <v>676200</v>
      </c>
    </row>
    <row r="288" spans="1:6" ht="15.75">
      <c r="A288" s="272">
        <f t="shared" si="4"/>
        <v>277</v>
      </c>
      <c r="B288" s="135" t="s">
        <v>472</v>
      </c>
      <c r="C288" s="136" t="s">
        <v>114</v>
      </c>
      <c r="D288" s="136" t="s">
        <v>257</v>
      </c>
      <c r="E288" s="136" t="s">
        <v>510</v>
      </c>
      <c r="F288" s="137">
        <v>676200</v>
      </c>
    </row>
    <row r="289" spans="1:6" ht="15.75">
      <c r="A289" s="272">
        <f t="shared" si="4"/>
        <v>278</v>
      </c>
      <c r="B289" s="135" t="s">
        <v>572</v>
      </c>
      <c r="C289" s="136" t="s">
        <v>114</v>
      </c>
      <c r="D289" s="136" t="s">
        <v>257</v>
      </c>
      <c r="E289" s="136" t="s">
        <v>265</v>
      </c>
      <c r="F289" s="137">
        <v>676200</v>
      </c>
    </row>
    <row r="290" spans="1:6" ht="15.75">
      <c r="A290" s="272">
        <f t="shared" si="4"/>
        <v>279</v>
      </c>
      <c r="B290" s="132" t="s">
        <v>572</v>
      </c>
      <c r="C290" s="133" t="s">
        <v>114</v>
      </c>
      <c r="D290" s="133" t="s">
        <v>257</v>
      </c>
      <c r="E290" s="133" t="s">
        <v>265</v>
      </c>
      <c r="F290" s="134">
        <v>676200</v>
      </c>
    </row>
    <row r="291" spans="1:6" ht="31.5">
      <c r="A291" s="272">
        <f t="shared" si="4"/>
        <v>280</v>
      </c>
      <c r="B291" s="135" t="s">
        <v>353</v>
      </c>
      <c r="C291" s="136" t="s">
        <v>44</v>
      </c>
      <c r="D291" s="136"/>
      <c r="E291" s="136"/>
      <c r="F291" s="137">
        <v>4859975.2300000004</v>
      </c>
    </row>
    <row r="292" spans="1:6" ht="78.75">
      <c r="A292" s="272">
        <f t="shared" si="4"/>
        <v>281</v>
      </c>
      <c r="B292" s="138" t="s">
        <v>1612</v>
      </c>
      <c r="C292" s="136" t="s">
        <v>987</v>
      </c>
      <c r="D292" s="136"/>
      <c r="E292" s="136"/>
      <c r="F292" s="137">
        <v>4270555.2300000004</v>
      </c>
    </row>
    <row r="293" spans="1:6" ht="31.5">
      <c r="A293" s="272">
        <f t="shared" si="4"/>
        <v>282</v>
      </c>
      <c r="B293" s="135" t="s">
        <v>610</v>
      </c>
      <c r="C293" s="136" t="s">
        <v>987</v>
      </c>
      <c r="D293" s="136" t="s">
        <v>611</v>
      </c>
      <c r="E293" s="136"/>
      <c r="F293" s="137">
        <v>4270555.2300000004</v>
      </c>
    </row>
    <row r="294" spans="1:6" ht="15.75">
      <c r="A294" s="272">
        <f t="shared" si="4"/>
        <v>283</v>
      </c>
      <c r="B294" s="135" t="s">
        <v>612</v>
      </c>
      <c r="C294" s="136" t="s">
        <v>987</v>
      </c>
      <c r="D294" s="136" t="s">
        <v>613</v>
      </c>
      <c r="E294" s="136"/>
      <c r="F294" s="137">
        <v>4270555.2300000004</v>
      </c>
    </row>
    <row r="295" spans="1:6" ht="15.75">
      <c r="A295" s="272">
        <f t="shared" si="4"/>
        <v>284</v>
      </c>
      <c r="B295" s="135" t="s">
        <v>396</v>
      </c>
      <c r="C295" s="136" t="s">
        <v>987</v>
      </c>
      <c r="D295" s="136" t="s">
        <v>613</v>
      </c>
      <c r="E295" s="136" t="s">
        <v>506</v>
      </c>
      <c r="F295" s="137">
        <v>4270555.2300000004</v>
      </c>
    </row>
    <row r="296" spans="1:6" ht="15.75">
      <c r="A296" s="272">
        <f t="shared" si="4"/>
        <v>285</v>
      </c>
      <c r="B296" s="135" t="s">
        <v>970</v>
      </c>
      <c r="C296" s="136" t="s">
        <v>987</v>
      </c>
      <c r="D296" s="136" t="s">
        <v>613</v>
      </c>
      <c r="E296" s="136" t="s">
        <v>971</v>
      </c>
      <c r="F296" s="137">
        <v>4270555.2300000004</v>
      </c>
    </row>
    <row r="297" spans="1:6" ht="15.75">
      <c r="A297" s="272">
        <f t="shared" si="4"/>
        <v>286</v>
      </c>
      <c r="B297" s="132" t="s">
        <v>970</v>
      </c>
      <c r="C297" s="133" t="s">
        <v>987</v>
      </c>
      <c r="D297" s="133" t="s">
        <v>613</v>
      </c>
      <c r="E297" s="133" t="s">
        <v>971</v>
      </c>
      <c r="F297" s="134">
        <v>4270555.2300000004</v>
      </c>
    </row>
    <row r="298" spans="1:6" ht="63">
      <c r="A298" s="272">
        <f t="shared" si="4"/>
        <v>287</v>
      </c>
      <c r="B298" s="135" t="s">
        <v>1613</v>
      </c>
      <c r="C298" s="136" t="s">
        <v>1614</v>
      </c>
      <c r="D298" s="136"/>
      <c r="E298" s="136"/>
      <c r="F298" s="137">
        <v>589420</v>
      </c>
    </row>
    <row r="299" spans="1:6" ht="31.5">
      <c r="A299" s="272">
        <f t="shared" si="4"/>
        <v>288</v>
      </c>
      <c r="B299" s="135" t="s">
        <v>610</v>
      </c>
      <c r="C299" s="136" t="s">
        <v>1614</v>
      </c>
      <c r="D299" s="136" t="s">
        <v>611</v>
      </c>
      <c r="E299" s="136"/>
      <c r="F299" s="137">
        <v>589420</v>
      </c>
    </row>
    <row r="300" spans="1:6" ht="15.75">
      <c r="A300" s="272">
        <f t="shared" si="4"/>
        <v>289</v>
      </c>
      <c r="B300" s="135" t="s">
        <v>612</v>
      </c>
      <c r="C300" s="136" t="s">
        <v>1614</v>
      </c>
      <c r="D300" s="136" t="s">
        <v>613</v>
      </c>
      <c r="E300" s="136"/>
      <c r="F300" s="137">
        <v>589420</v>
      </c>
    </row>
    <row r="301" spans="1:6" ht="15.75">
      <c r="A301" s="272">
        <f t="shared" si="4"/>
        <v>290</v>
      </c>
      <c r="B301" s="135" t="s">
        <v>472</v>
      </c>
      <c r="C301" s="136" t="s">
        <v>1614</v>
      </c>
      <c r="D301" s="136" t="s">
        <v>613</v>
      </c>
      <c r="E301" s="136" t="s">
        <v>510</v>
      </c>
      <c r="F301" s="137">
        <v>589420</v>
      </c>
    </row>
    <row r="302" spans="1:6" ht="15.75">
      <c r="A302" s="272">
        <f t="shared" si="4"/>
        <v>291</v>
      </c>
      <c r="B302" s="135" t="s">
        <v>572</v>
      </c>
      <c r="C302" s="136" t="s">
        <v>1614</v>
      </c>
      <c r="D302" s="136" t="s">
        <v>613</v>
      </c>
      <c r="E302" s="136" t="s">
        <v>265</v>
      </c>
      <c r="F302" s="137">
        <v>589420</v>
      </c>
    </row>
    <row r="303" spans="1:6" ht="15.75">
      <c r="A303" s="272">
        <f t="shared" si="4"/>
        <v>292</v>
      </c>
      <c r="B303" s="132" t="s">
        <v>572</v>
      </c>
      <c r="C303" s="133" t="s">
        <v>1614</v>
      </c>
      <c r="D303" s="133" t="s">
        <v>613</v>
      </c>
      <c r="E303" s="133" t="s">
        <v>265</v>
      </c>
      <c r="F303" s="134">
        <v>589420</v>
      </c>
    </row>
    <row r="304" spans="1:6" ht="15.75">
      <c r="A304" s="272">
        <f t="shared" si="4"/>
        <v>293</v>
      </c>
      <c r="B304" s="135" t="s">
        <v>362</v>
      </c>
      <c r="C304" s="136" t="s">
        <v>55</v>
      </c>
      <c r="D304" s="136"/>
      <c r="E304" s="136"/>
      <c r="F304" s="137">
        <v>2121979.19</v>
      </c>
    </row>
    <row r="305" spans="1:6" ht="47.25">
      <c r="A305" s="272">
        <f t="shared" si="4"/>
        <v>294</v>
      </c>
      <c r="B305" s="135" t="s">
        <v>1615</v>
      </c>
      <c r="C305" s="136" t="s">
        <v>115</v>
      </c>
      <c r="D305" s="136"/>
      <c r="E305" s="136"/>
      <c r="F305" s="137">
        <v>2121979.19</v>
      </c>
    </row>
    <row r="306" spans="1:6" ht="47.25">
      <c r="A306" s="272">
        <f t="shared" si="4"/>
        <v>295</v>
      </c>
      <c r="B306" s="135" t="s">
        <v>623</v>
      </c>
      <c r="C306" s="136" t="s">
        <v>115</v>
      </c>
      <c r="D306" s="136" t="s">
        <v>256</v>
      </c>
      <c r="E306" s="136"/>
      <c r="F306" s="137">
        <v>1652494.19</v>
      </c>
    </row>
    <row r="307" spans="1:6" ht="15.75">
      <c r="A307" s="272">
        <f t="shared" si="4"/>
        <v>296</v>
      </c>
      <c r="B307" s="135" t="s">
        <v>388</v>
      </c>
      <c r="C307" s="136" t="s">
        <v>115</v>
      </c>
      <c r="D307" s="136" t="s">
        <v>546</v>
      </c>
      <c r="E307" s="136"/>
      <c r="F307" s="137">
        <v>1652494.19</v>
      </c>
    </row>
    <row r="308" spans="1:6" ht="15.75">
      <c r="A308" s="272">
        <f t="shared" si="4"/>
        <v>297</v>
      </c>
      <c r="B308" s="135" t="s">
        <v>472</v>
      </c>
      <c r="C308" s="136" t="s">
        <v>115</v>
      </c>
      <c r="D308" s="136" t="s">
        <v>546</v>
      </c>
      <c r="E308" s="136" t="s">
        <v>510</v>
      </c>
      <c r="F308" s="137">
        <v>1652494.19</v>
      </c>
    </row>
    <row r="309" spans="1:6" ht="15.75">
      <c r="A309" s="272">
        <f t="shared" si="4"/>
        <v>298</v>
      </c>
      <c r="B309" s="135" t="s">
        <v>572</v>
      </c>
      <c r="C309" s="136" t="s">
        <v>115</v>
      </c>
      <c r="D309" s="136" t="s">
        <v>546</v>
      </c>
      <c r="E309" s="136" t="s">
        <v>265</v>
      </c>
      <c r="F309" s="137">
        <v>1652494.19</v>
      </c>
    </row>
    <row r="310" spans="1:6" ht="15.75">
      <c r="A310" s="272">
        <f t="shared" si="4"/>
        <v>299</v>
      </c>
      <c r="B310" s="132" t="s">
        <v>572</v>
      </c>
      <c r="C310" s="133" t="s">
        <v>115</v>
      </c>
      <c r="D310" s="133" t="s">
        <v>546</v>
      </c>
      <c r="E310" s="133" t="s">
        <v>265</v>
      </c>
      <c r="F310" s="134">
        <v>1652494.19</v>
      </c>
    </row>
    <row r="311" spans="1:6" ht="31.5">
      <c r="A311" s="272">
        <f t="shared" si="4"/>
        <v>300</v>
      </c>
      <c r="B311" s="135" t="s">
        <v>950</v>
      </c>
      <c r="C311" s="136" t="s">
        <v>115</v>
      </c>
      <c r="D311" s="136" t="s">
        <v>625</v>
      </c>
      <c r="E311" s="136"/>
      <c r="F311" s="137">
        <v>469485</v>
      </c>
    </row>
    <row r="312" spans="1:6" ht="31.5">
      <c r="A312" s="272">
        <f t="shared" si="4"/>
        <v>301</v>
      </c>
      <c r="B312" s="135" t="s">
        <v>626</v>
      </c>
      <c r="C312" s="136" t="s">
        <v>115</v>
      </c>
      <c r="D312" s="136" t="s">
        <v>257</v>
      </c>
      <c r="E312" s="136"/>
      <c r="F312" s="137">
        <v>469485</v>
      </c>
    </row>
    <row r="313" spans="1:6" ht="15.75">
      <c r="A313" s="272">
        <f t="shared" si="4"/>
        <v>302</v>
      </c>
      <c r="B313" s="135" t="s">
        <v>472</v>
      </c>
      <c r="C313" s="136" t="s">
        <v>115</v>
      </c>
      <c r="D313" s="136" t="s">
        <v>257</v>
      </c>
      <c r="E313" s="136" t="s">
        <v>510</v>
      </c>
      <c r="F313" s="137">
        <v>469485</v>
      </c>
    </row>
    <row r="314" spans="1:6" ht="15.75">
      <c r="A314" s="272">
        <f t="shared" si="4"/>
        <v>303</v>
      </c>
      <c r="B314" s="135" t="s">
        <v>572</v>
      </c>
      <c r="C314" s="136" t="s">
        <v>115</v>
      </c>
      <c r="D314" s="136" t="s">
        <v>257</v>
      </c>
      <c r="E314" s="136" t="s">
        <v>265</v>
      </c>
      <c r="F314" s="137">
        <v>469485</v>
      </c>
    </row>
    <row r="315" spans="1:6" ht="15.75">
      <c r="A315" s="272">
        <f t="shared" si="4"/>
        <v>304</v>
      </c>
      <c r="B315" s="132" t="s">
        <v>572</v>
      </c>
      <c r="C315" s="133" t="s">
        <v>115</v>
      </c>
      <c r="D315" s="133" t="s">
        <v>257</v>
      </c>
      <c r="E315" s="133" t="s">
        <v>265</v>
      </c>
      <c r="F315" s="134">
        <v>469485</v>
      </c>
    </row>
    <row r="316" spans="1:6" ht="31.5">
      <c r="A316" s="272">
        <f t="shared" si="4"/>
        <v>305</v>
      </c>
      <c r="B316" s="135" t="s">
        <v>988</v>
      </c>
      <c r="C316" s="136" t="s">
        <v>989</v>
      </c>
      <c r="D316" s="136"/>
      <c r="E316" s="136"/>
      <c r="F316" s="137">
        <v>2744655.78</v>
      </c>
    </row>
    <row r="317" spans="1:6" ht="31.5">
      <c r="A317" s="272">
        <f t="shared" si="4"/>
        <v>306</v>
      </c>
      <c r="B317" s="135" t="s">
        <v>1616</v>
      </c>
      <c r="C317" s="136" t="s">
        <v>1617</v>
      </c>
      <c r="D317" s="136"/>
      <c r="E317" s="136"/>
      <c r="F317" s="137">
        <v>22000</v>
      </c>
    </row>
    <row r="318" spans="1:6" ht="78.75">
      <c r="A318" s="272">
        <f t="shared" si="4"/>
        <v>307</v>
      </c>
      <c r="B318" s="138" t="s">
        <v>1618</v>
      </c>
      <c r="C318" s="136" t="s">
        <v>1619</v>
      </c>
      <c r="D318" s="136"/>
      <c r="E318" s="136"/>
      <c r="F318" s="137">
        <v>22000</v>
      </c>
    </row>
    <row r="319" spans="1:6" ht="31.5">
      <c r="A319" s="272">
        <f t="shared" si="4"/>
        <v>308</v>
      </c>
      <c r="B319" s="135" t="s">
        <v>950</v>
      </c>
      <c r="C319" s="136" t="s">
        <v>1619</v>
      </c>
      <c r="D319" s="136" t="s">
        <v>625</v>
      </c>
      <c r="E319" s="136"/>
      <c r="F319" s="137">
        <v>22000</v>
      </c>
    </row>
    <row r="320" spans="1:6" ht="31.5">
      <c r="A320" s="272">
        <f t="shared" si="4"/>
        <v>309</v>
      </c>
      <c r="B320" s="135" t="s">
        <v>626</v>
      </c>
      <c r="C320" s="136" t="s">
        <v>1619</v>
      </c>
      <c r="D320" s="136" t="s">
        <v>257</v>
      </c>
      <c r="E320" s="136"/>
      <c r="F320" s="137">
        <v>22000</v>
      </c>
    </row>
    <row r="321" spans="1:6" ht="31.5">
      <c r="A321" s="272">
        <f t="shared" si="4"/>
        <v>310</v>
      </c>
      <c r="B321" s="135" t="s">
        <v>522</v>
      </c>
      <c r="C321" s="136" t="s">
        <v>1619</v>
      </c>
      <c r="D321" s="136" t="s">
        <v>257</v>
      </c>
      <c r="E321" s="136" t="s">
        <v>503</v>
      </c>
      <c r="F321" s="137">
        <v>22000</v>
      </c>
    </row>
    <row r="322" spans="1:6" ht="31.5">
      <c r="A322" s="272">
        <f t="shared" si="4"/>
        <v>311</v>
      </c>
      <c r="B322" s="135" t="s">
        <v>948</v>
      </c>
      <c r="C322" s="136" t="s">
        <v>1619</v>
      </c>
      <c r="D322" s="136" t="s">
        <v>257</v>
      </c>
      <c r="E322" s="136" t="s">
        <v>949</v>
      </c>
      <c r="F322" s="137">
        <v>22000</v>
      </c>
    </row>
    <row r="323" spans="1:6" ht="31.5">
      <c r="A323" s="272">
        <f t="shared" si="4"/>
        <v>312</v>
      </c>
      <c r="B323" s="132" t="s">
        <v>948</v>
      </c>
      <c r="C323" s="133" t="s">
        <v>1619</v>
      </c>
      <c r="D323" s="133" t="s">
        <v>257</v>
      </c>
      <c r="E323" s="133" t="s">
        <v>949</v>
      </c>
      <c r="F323" s="134">
        <v>22000</v>
      </c>
    </row>
    <row r="324" spans="1:6" ht="78.75">
      <c r="A324" s="272">
        <f t="shared" si="4"/>
        <v>313</v>
      </c>
      <c r="B324" s="138" t="s">
        <v>640</v>
      </c>
      <c r="C324" s="136" t="s">
        <v>1620</v>
      </c>
      <c r="D324" s="136"/>
      <c r="E324" s="136"/>
      <c r="F324" s="137">
        <v>2247996.11</v>
      </c>
    </row>
    <row r="325" spans="1:6" ht="126">
      <c r="A325" s="272">
        <f t="shared" si="4"/>
        <v>314</v>
      </c>
      <c r="B325" s="138" t="s">
        <v>1621</v>
      </c>
      <c r="C325" s="136" t="s">
        <v>1622</v>
      </c>
      <c r="D325" s="136"/>
      <c r="E325" s="136"/>
      <c r="F325" s="137">
        <v>2247996.11</v>
      </c>
    </row>
    <row r="326" spans="1:6" ht="47.25">
      <c r="A326" s="272">
        <f t="shared" si="4"/>
        <v>315</v>
      </c>
      <c r="B326" s="135" t="s">
        <v>623</v>
      </c>
      <c r="C326" s="136" t="s">
        <v>1622</v>
      </c>
      <c r="D326" s="136" t="s">
        <v>256</v>
      </c>
      <c r="E326" s="136"/>
      <c r="F326" s="137">
        <v>2220895.6</v>
      </c>
    </row>
    <row r="327" spans="1:6" ht="15.75">
      <c r="A327" s="272">
        <f t="shared" si="4"/>
        <v>316</v>
      </c>
      <c r="B327" s="135" t="s">
        <v>388</v>
      </c>
      <c r="C327" s="136" t="s">
        <v>1622</v>
      </c>
      <c r="D327" s="136" t="s">
        <v>546</v>
      </c>
      <c r="E327" s="136"/>
      <c r="F327" s="137">
        <v>2220895.6</v>
      </c>
    </row>
    <row r="328" spans="1:6" ht="31.5">
      <c r="A328" s="272">
        <f t="shared" si="4"/>
        <v>317</v>
      </c>
      <c r="B328" s="135" t="s">
        <v>522</v>
      </c>
      <c r="C328" s="136" t="s">
        <v>1622</v>
      </c>
      <c r="D328" s="136" t="s">
        <v>546</v>
      </c>
      <c r="E328" s="136" t="s">
        <v>503</v>
      </c>
      <c r="F328" s="137">
        <v>2220895.6</v>
      </c>
    </row>
    <row r="329" spans="1:6" ht="31.5">
      <c r="A329" s="272">
        <f t="shared" si="4"/>
        <v>318</v>
      </c>
      <c r="B329" s="135" t="s">
        <v>498</v>
      </c>
      <c r="C329" s="136" t="s">
        <v>1622</v>
      </c>
      <c r="D329" s="136" t="s">
        <v>546</v>
      </c>
      <c r="E329" s="136" t="s">
        <v>513</v>
      </c>
      <c r="F329" s="137">
        <v>2220895.6</v>
      </c>
    </row>
    <row r="330" spans="1:6" ht="31.5">
      <c r="A330" s="272">
        <f t="shared" si="4"/>
        <v>319</v>
      </c>
      <c r="B330" s="132" t="s">
        <v>498</v>
      </c>
      <c r="C330" s="133" t="s">
        <v>1622</v>
      </c>
      <c r="D330" s="133" t="s">
        <v>546</v>
      </c>
      <c r="E330" s="133" t="s">
        <v>513</v>
      </c>
      <c r="F330" s="134">
        <v>2220895.6</v>
      </c>
    </row>
    <row r="331" spans="1:6" ht="31.5">
      <c r="A331" s="272">
        <f t="shared" si="4"/>
        <v>320</v>
      </c>
      <c r="B331" s="135" t="s">
        <v>950</v>
      </c>
      <c r="C331" s="136" t="s">
        <v>1622</v>
      </c>
      <c r="D331" s="136" t="s">
        <v>625</v>
      </c>
      <c r="E331" s="136"/>
      <c r="F331" s="137">
        <v>27100.51</v>
      </c>
    </row>
    <row r="332" spans="1:6" ht="31.5">
      <c r="A332" s="272">
        <f t="shared" si="4"/>
        <v>321</v>
      </c>
      <c r="B332" s="135" t="s">
        <v>626</v>
      </c>
      <c r="C332" s="136" t="s">
        <v>1622</v>
      </c>
      <c r="D332" s="136" t="s">
        <v>257</v>
      </c>
      <c r="E332" s="136"/>
      <c r="F332" s="137">
        <v>27100.51</v>
      </c>
    </row>
    <row r="333" spans="1:6" ht="31.5">
      <c r="A333" s="272">
        <f t="shared" si="4"/>
        <v>322</v>
      </c>
      <c r="B333" s="135" t="s">
        <v>522</v>
      </c>
      <c r="C333" s="136" t="s">
        <v>1622</v>
      </c>
      <c r="D333" s="136" t="s">
        <v>257</v>
      </c>
      <c r="E333" s="136" t="s">
        <v>503</v>
      </c>
      <c r="F333" s="137">
        <v>27100.51</v>
      </c>
    </row>
    <row r="334" spans="1:6" ht="31.5">
      <c r="A334" s="272">
        <f t="shared" ref="A334:A397" si="5">A333+1</f>
        <v>323</v>
      </c>
      <c r="B334" s="135" t="s">
        <v>498</v>
      </c>
      <c r="C334" s="136" t="s">
        <v>1622</v>
      </c>
      <c r="D334" s="136" t="s">
        <v>257</v>
      </c>
      <c r="E334" s="136" t="s">
        <v>513</v>
      </c>
      <c r="F334" s="137">
        <v>27100.51</v>
      </c>
    </row>
    <row r="335" spans="1:6" ht="31.5">
      <c r="A335" s="272">
        <f t="shared" si="5"/>
        <v>324</v>
      </c>
      <c r="B335" s="132" t="s">
        <v>498</v>
      </c>
      <c r="C335" s="133" t="s">
        <v>1622</v>
      </c>
      <c r="D335" s="133" t="s">
        <v>257</v>
      </c>
      <c r="E335" s="133" t="s">
        <v>513</v>
      </c>
      <c r="F335" s="134">
        <v>27100.51</v>
      </c>
    </row>
    <row r="336" spans="1:6" ht="15.75">
      <c r="A336" s="272">
        <f t="shared" si="5"/>
        <v>325</v>
      </c>
      <c r="B336" s="135" t="s">
        <v>362</v>
      </c>
      <c r="C336" s="136" t="s">
        <v>990</v>
      </c>
      <c r="D336" s="136"/>
      <c r="E336" s="136"/>
      <c r="F336" s="137">
        <v>474659.67</v>
      </c>
    </row>
    <row r="337" spans="1:6" ht="63">
      <c r="A337" s="272">
        <f t="shared" si="5"/>
        <v>326</v>
      </c>
      <c r="B337" s="138" t="s">
        <v>1007</v>
      </c>
      <c r="C337" s="136" t="s">
        <v>991</v>
      </c>
      <c r="D337" s="136"/>
      <c r="E337" s="136"/>
      <c r="F337" s="137">
        <v>474659.67</v>
      </c>
    </row>
    <row r="338" spans="1:6" ht="47.25">
      <c r="A338" s="272">
        <f t="shared" si="5"/>
        <v>327</v>
      </c>
      <c r="B338" s="135" t="s">
        <v>623</v>
      </c>
      <c r="C338" s="136" t="s">
        <v>991</v>
      </c>
      <c r="D338" s="136" t="s">
        <v>256</v>
      </c>
      <c r="E338" s="136"/>
      <c r="F338" s="137">
        <v>456418.91</v>
      </c>
    </row>
    <row r="339" spans="1:6" ht="15.75">
      <c r="A339" s="272">
        <f t="shared" si="5"/>
        <v>328</v>
      </c>
      <c r="B339" s="135" t="s">
        <v>624</v>
      </c>
      <c r="C339" s="136" t="s">
        <v>991</v>
      </c>
      <c r="D339" s="136" t="s">
        <v>270</v>
      </c>
      <c r="E339" s="136"/>
      <c r="F339" s="137">
        <v>456418.91</v>
      </c>
    </row>
    <row r="340" spans="1:6" ht="15.75">
      <c r="A340" s="272">
        <f t="shared" si="5"/>
        <v>329</v>
      </c>
      <c r="B340" s="135" t="s">
        <v>619</v>
      </c>
      <c r="C340" s="136" t="s">
        <v>991</v>
      </c>
      <c r="D340" s="136" t="s">
        <v>270</v>
      </c>
      <c r="E340" s="136" t="s">
        <v>501</v>
      </c>
      <c r="F340" s="137">
        <v>456418.91</v>
      </c>
    </row>
    <row r="341" spans="1:6" ht="47.25">
      <c r="A341" s="272">
        <f t="shared" si="5"/>
        <v>330</v>
      </c>
      <c r="B341" s="135" t="s">
        <v>452</v>
      </c>
      <c r="C341" s="136" t="s">
        <v>991</v>
      </c>
      <c r="D341" s="136" t="s">
        <v>270</v>
      </c>
      <c r="E341" s="136" t="s">
        <v>480</v>
      </c>
      <c r="F341" s="137">
        <v>456418.91</v>
      </c>
    </row>
    <row r="342" spans="1:6" ht="47.25">
      <c r="A342" s="272">
        <f t="shared" si="5"/>
        <v>331</v>
      </c>
      <c r="B342" s="132" t="s">
        <v>452</v>
      </c>
      <c r="C342" s="133" t="s">
        <v>991</v>
      </c>
      <c r="D342" s="133" t="s">
        <v>270</v>
      </c>
      <c r="E342" s="133" t="s">
        <v>480</v>
      </c>
      <c r="F342" s="134">
        <v>456418.91</v>
      </c>
    </row>
    <row r="343" spans="1:6" ht="31.5">
      <c r="A343" s="272">
        <f t="shared" si="5"/>
        <v>332</v>
      </c>
      <c r="B343" s="135" t="s">
        <v>950</v>
      </c>
      <c r="C343" s="136" t="s">
        <v>991</v>
      </c>
      <c r="D343" s="136" t="s">
        <v>625</v>
      </c>
      <c r="E343" s="136"/>
      <c r="F343" s="137">
        <v>18240.759999999998</v>
      </c>
    </row>
    <row r="344" spans="1:6" ht="31.5">
      <c r="A344" s="272">
        <f t="shared" si="5"/>
        <v>333</v>
      </c>
      <c r="B344" s="135" t="s">
        <v>626</v>
      </c>
      <c r="C344" s="136" t="s">
        <v>991</v>
      </c>
      <c r="D344" s="136" t="s">
        <v>257</v>
      </c>
      <c r="E344" s="136"/>
      <c r="F344" s="137">
        <v>18240.759999999998</v>
      </c>
    </row>
    <row r="345" spans="1:6" ht="15.75">
      <c r="A345" s="272">
        <f t="shared" si="5"/>
        <v>334</v>
      </c>
      <c r="B345" s="135" t="s">
        <v>619</v>
      </c>
      <c r="C345" s="136" t="s">
        <v>991</v>
      </c>
      <c r="D345" s="136" t="s">
        <v>257</v>
      </c>
      <c r="E345" s="136" t="s">
        <v>501</v>
      </c>
      <c r="F345" s="137">
        <v>18240.759999999998</v>
      </c>
    </row>
    <row r="346" spans="1:6" ht="47.25">
      <c r="A346" s="272">
        <f t="shared" si="5"/>
        <v>335</v>
      </c>
      <c r="B346" s="135" t="s">
        <v>452</v>
      </c>
      <c r="C346" s="136" t="s">
        <v>991</v>
      </c>
      <c r="D346" s="136" t="s">
        <v>257</v>
      </c>
      <c r="E346" s="136" t="s">
        <v>480</v>
      </c>
      <c r="F346" s="137">
        <v>18240.759999999998</v>
      </c>
    </row>
    <row r="347" spans="1:6" ht="47.25">
      <c r="A347" s="272">
        <f t="shared" si="5"/>
        <v>336</v>
      </c>
      <c r="B347" s="132" t="s">
        <v>452</v>
      </c>
      <c r="C347" s="133" t="s">
        <v>991</v>
      </c>
      <c r="D347" s="133" t="s">
        <v>257</v>
      </c>
      <c r="E347" s="133" t="s">
        <v>480</v>
      </c>
      <c r="F347" s="134">
        <v>18240.759999999998</v>
      </c>
    </row>
    <row r="348" spans="1:6" ht="15.75">
      <c r="A348" s="272">
        <f t="shared" si="5"/>
        <v>337</v>
      </c>
      <c r="B348" s="135" t="s">
        <v>620</v>
      </c>
      <c r="C348" s="136" t="s">
        <v>3</v>
      </c>
      <c r="D348" s="136"/>
      <c r="E348" s="136"/>
      <c r="F348" s="137">
        <v>75515326.909999996</v>
      </c>
    </row>
    <row r="349" spans="1:6" ht="47.25">
      <c r="A349" s="272">
        <f t="shared" si="5"/>
        <v>338</v>
      </c>
      <c r="B349" s="135" t="s">
        <v>323</v>
      </c>
      <c r="C349" s="136" t="s">
        <v>9</v>
      </c>
      <c r="D349" s="136"/>
      <c r="E349" s="136"/>
      <c r="F349" s="137">
        <v>66555511</v>
      </c>
    </row>
    <row r="350" spans="1:6" ht="78.75">
      <c r="A350" s="272">
        <f t="shared" si="5"/>
        <v>339</v>
      </c>
      <c r="B350" s="138" t="s">
        <v>324</v>
      </c>
      <c r="C350" s="136" t="s">
        <v>75</v>
      </c>
      <c r="D350" s="136"/>
      <c r="E350" s="136"/>
      <c r="F350" s="137">
        <v>10131661</v>
      </c>
    </row>
    <row r="351" spans="1:6" ht="15.75">
      <c r="A351" s="272">
        <f t="shared" si="5"/>
        <v>340</v>
      </c>
      <c r="B351" s="135" t="s">
        <v>335</v>
      </c>
      <c r="C351" s="136" t="s">
        <v>75</v>
      </c>
      <c r="D351" s="136" t="s">
        <v>336</v>
      </c>
      <c r="E351" s="136"/>
      <c r="F351" s="137">
        <v>10131661</v>
      </c>
    </row>
    <row r="352" spans="1:6" ht="15.75">
      <c r="A352" s="272">
        <f t="shared" si="5"/>
        <v>341</v>
      </c>
      <c r="B352" s="135" t="s">
        <v>325</v>
      </c>
      <c r="C352" s="136" t="s">
        <v>75</v>
      </c>
      <c r="D352" s="136" t="s">
        <v>326</v>
      </c>
      <c r="E352" s="136"/>
      <c r="F352" s="137">
        <v>10131661</v>
      </c>
    </row>
    <row r="353" spans="1:6" ht="31.5">
      <c r="A353" s="272">
        <f t="shared" si="5"/>
        <v>342</v>
      </c>
      <c r="B353" s="135" t="s">
        <v>952</v>
      </c>
      <c r="C353" s="136" t="s">
        <v>75</v>
      </c>
      <c r="D353" s="136" t="s">
        <v>326</v>
      </c>
      <c r="E353" s="136" t="s">
        <v>512</v>
      </c>
      <c r="F353" s="137">
        <v>10131661</v>
      </c>
    </row>
    <row r="354" spans="1:6" ht="31.5">
      <c r="A354" s="272">
        <f t="shared" si="5"/>
        <v>343</v>
      </c>
      <c r="B354" s="135" t="s">
        <v>322</v>
      </c>
      <c r="C354" s="136" t="s">
        <v>75</v>
      </c>
      <c r="D354" s="136" t="s">
        <v>326</v>
      </c>
      <c r="E354" s="136" t="s">
        <v>479</v>
      </c>
      <c r="F354" s="137">
        <v>10131661</v>
      </c>
    </row>
    <row r="355" spans="1:6" ht="31.5">
      <c r="A355" s="272">
        <f t="shared" si="5"/>
        <v>344</v>
      </c>
      <c r="B355" s="132" t="s">
        <v>322</v>
      </c>
      <c r="C355" s="133" t="s">
        <v>75</v>
      </c>
      <c r="D355" s="133" t="s">
        <v>326</v>
      </c>
      <c r="E355" s="133" t="s">
        <v>479</v>
      </c>
      <c r="F355" s="134">
        <v>10131661</v>
      </c>
    </row>
    <row r="356" spans="1:6" ht="78.75">
      <c r="A356" s="272">
        <f t="shared" si="5"/>
        <v>345</v>
      </c>
      <c r="B356" s="138" t="s">
        <v>1624</v>
      </c>
      <c r="C356" s="136" t="s">
        <v>1625</v>
      </c>
      <c r="D356" s="136"/>
      <c r="E356" s="136"/>
      <c r="F356" s="137">
        <v>43912150</v>
      </c>
    </row>
    <row r="357" spans="1:6" ht="15.75">
      <c r="A357" s="272">
        <f t="shared" si="5"/>
        <v>346</v>
      </c>
      <c r="B357" s="135" t="s">
        <v>335</v>
      </c>
      <c r="C357" s="136" t="s">
        <v>1625</v>
      </c>
      <c r="D357" s="136" t="s">
        <v>336</v>
      </c>
      <c r="E357" s="136"/>
      <c r="F357" s="137">
        <v>43912150</v>
      </c>
    </row>
    <row r="358" spans="1:6" ht="15.75">
      <c r="A358" s="272">
        <f t="shared" si="5"/>
        <v>347</v>
      </c>
      <c r="B358" s="135" t="s">
        <v>461</v>
      </c>
      <c r="C358" s="136" t="s">
        <v>1625</v>
      </c>
      <c r="D358" s="136" t="s">
        <v>343</v>
      </c>
      <c r="E358" s="136"/>
      <c r="F358" s="137">
        <v>43912150</v>
      </c>
    </row>
    <row r="359" spans="1:6" ht="31.5">
      <c r="A359" s="272">
        <f t="shared" si="5"/>
        <v>348</v>
      </c>
      <c r="B359" s="135" t="s">
        <v>952</v>
      </c>
      <c r="C359" s="136" t="s">
        <v>1625</v>
      </c>
      <c r="D359" s="136" t="s">
        <v>343</v>
      </c>
      <c r="E359" s="136" t="s">
        <v>512</v>
      </c>
      <c r="F359" s="137">
        <v>43912150</v>
      </c>
    </row>
    <row r="360" spans="1:6" ht="15.75">
      <c r="A360" s="272">
        <f t="shared" si="5"/>
        <v>349</v>
      </c>
      <c r="B360" s="135" t="s">
        <v>10</v>
      </c>
      <c r="C360" s="136" t="s">
        <v>1625</v>
      </c>
      <c r="D360" s="136" t="s">
        <v>343</v>
      </c>
      <c r="E360" s="136" t="s">
        <v>11</v>
      </c>
      <c r="F360" s="137">
        <v>43912150</v>
      </c>
    </row>
    <row r="361" spans="1:6" ht="15.75">
      <c r="A361" s="272">
        <f t="shared" si="5"/>
        <v>350</v>
      </c>
      <c r="B361" s="132" t="s">
        <v>10</v>
      </c>
      <c r="C361" s="133" t="s">
        <v>1625</v>
      </c>
      <c r="D361" s="133" t="s">
        <v>343</v>
      </c>
      <c r="E361" s="133" t="s">
        <v>11</v>
      </c>
      <c r="F361" s="134">
        <v>43912150</v>
      </c>
    </row>
    <row r="362" spans="1:6" ht="78.75">
      <c r="A362" s="272">
        <f t="shared" si="5"/>
        <v>351</v>
      </c>
      <c r="B362" s="138" t="s">
        <v>327</v>
      </c>
      <c r="C362" s="136" t="s">
        <v>76</v>
      </c>
      <c r="D362" s="136"/>
      <c r="E362" s="136"/>
      <c r="F362" s="137">
        <v>12511700</v>
      </c>
    </row>
    <row r="363" spans="1:6" ht="15.75">
      <c r="A363" s="272">
        <f t="shared" si="5"/>
        <v>352</v>
      </c>
      <c r="B363" s="135" t="s">
        <v>335</v>
      </c>
      <c r="C363" s="136" t="s">
        <v>76</v>
      </c>
      <c r="D363" s="136" t="s">
        <v>336</v>
      </c>
      <c r="E363" s="136"/>
      <c r="F363" s="137">
        <v>12511700</v>
      </c>
    </row>
    <row r="364" spans="1:6" ht="15.75">
      <c r="A364" s="272">
        <f t="shared" si="5"/>
        <v>353</v>
      </c>
      <c r="B364" s="135" t="s">
        <v>325</v>
      </c>
      <c r="C364" s="136" t="s">
        <v>76</v>
      </c>
      <c r="D364" s="136" t="s">
        <v>326</v>
      </c>
      <c r="E364" s="136"/>
      <c r="F364" s="137">
        <v>12511700</v>
      </c>
    </row>
    <row r="365" spans="1:6" ht="31.5">
      <c r="A365" s="272">
        <f t="shared" si="5"/>
        <v>354</v>
      </c>
      <c r="B365" s="135" t="s">
        <v>952</v>
      </c>
      <c r="C365" s="136" t="s">
        <v>76</v>
      </c>
      <c r="D365" s="136" t="s">
        <v>326</v>
      </c>
      <c r="E365" s="136" t="s">
        <v>512</v>
      </c>
      <c r="F365" s="137">
        <v>12511700</v>
      </c>
    </row>
    <row r="366" spans="1:6" ht="31.5">
      <c r="A366" s="272">
        <f t="shared" si="5"/>
        <v>355</v>
      </c>
      <c r="B366" s="135" t="s">
        <v>322</v>
      </c>
      <c r="C366" s="136" t="s">
        <v>76</v>
      </c>
      <c r="D366" s="136" t="s">
        <v>326</v>
      </c>
      <c r="E366" s="136" t="s">
        <v>479</v>
      </c>
      <c r="F366" s="137">
        <v>12511700</v>
      </c>
    </row>
    <row r="367" spans="1:6" ht="31.5">
      <c r="A367" s="272">
        <f t="shared" si="5"/>
        <v>356</v>
      </c>
      <c r="B367" s="132" t="s">
        <v>322</v>
      </c>
      <c r="C367" s="133" t="s">
        <v>76</v>
      </c>
      <c r="D367" s="133" t="s">
        <v>326</v>
      </c>
      <c r="E367" s="133" t="s">
        <v>479</v>
      </c>
      <c r="F367" s="134">
        <v>12511700</v>
      </c>
    </row>
    <row r="368" spans="1:6" ht="15.75">
      <c r="A368" s="272">
        <f t="shared" si="5"/>
        <v>357</v>
      </c>
      <c r="B368" s="135" t="s">
        <v>345</v>
      </c>
      <c r="C368" s="136" t="s">
        <v>8</v>
      </c>
      <c r="D368" s="136"/>
      <c r="E368" s="136"/>
      <c r="F368" s="137">
        <v>20000</v>
      </c>
    </row>
    <row r="369" spans="1:6" ht="47.25">
      <c r="A369" s="272">
        <f t="shared" si="5"/>
        <v>358</v>
      </c>
      <c r="B369" s="135" t="s">
        <v>346</v>
      </c>
      <c r="C369" s="136" t="s">
        <v>74</v>
      </c>
      <c r="D369" s="136"/>
      <c r="E369" s="136"/>
      <c r="F369" s="137">
        <v>20000</v>
      </c>
    </row>
    <row r="370" spans="1:6" ht="15.75">
      <c r="A370" s="272">
        <f t="shared" si="5"/>
        <v>359</v>
      </c>
      <c r="B370" s="135" t="s">
        <v>347</v>
      </c>
      <c r="C370" s="136" t="s">
        <v>74</v>
      </c>
      <c r="D370" s="136" t="s">
        <v>348</v>
      </c>
      <c r="E370" s="136"/>
      <c r="F370" s="137">
        <v>20000</v>
      </c>
    </row>
    <row r="371" spans="1:6" ht="15.75">
      <c r="A371" s="272">
        <f t="shared" si="5"/>
        <v>360</v>
      </c>
      <c r="B371" s="135" t="s">
        <v>349</v>
      </c>
      <c r="C371" s="136" t="s">
        <v>74</v>
      </c>
      <c r="D371" s="136" t="s">
        <v>350</v>
      </c>
      <c r="E371" s="136"/>
      <c r="F371" s="137">
        <v>20000</v>
      </c>
    </row>
    <row r="372" spans="1:6" ht="15.75">
      <c r="A372" s="272">
        <f t="shared" si="5"/>
        <v>361</v>
      </c>
      <c r="B372" s="135" t="s">
        <v>344</v>
      </c>
      <c r="C372" s="136" t="s">
        <v>74</v>
      </c>
      <c r="D372" s="136" t="s">
        <v>350</v>
      </c>
      <c r="E372" s="136" t="s">
        <v>511</v>
      </c>
      <c r="F372" s="137">
        <v>20000</v>
      </c>
    </row>
    <row r="373" spans="1:6" ht="15.75">
      <c r="A373" s="272">
        <f t="shared" si="5"/>
        <v>362</v>
      </c>
      <c r="B373" s="135" t="s">
        <v>253</v>
      </c>
      <c r="C373" s="136" t="s">
        <v>74</v>
      </c>
      <c r="D373" s="136" t="s">
        <v>350</v>
      </c>
      <c r="E373" s="136" t="s">
        <v>478</v>
      </c>
      <c r="F373" s="137">
        <v>20000</v>
      </c>
    </row>
    <row r="374" spans="1:6" ht="15.75">
      <c r="A374" s="272">
        <f t="shared" si="5"/>
        <v>363</v>
      </c>
      <c r="B374" s="132" t="s">
        <v>253</v>
      </c>
      <c r="C374" s="133" t="s">
        <v>74</v>
      </c>
      <c r="D374" s="133" t="s">
        <v>350</v>
      </c>
      <c r="E374" s="133" t="s">
        <v>478</v>
      </c>
      <c r="F374" s="134">
        <v>20000</v>
      </c>
    </row>
    <row r="375" spans="1:6" ht="31.5">
      <c r="A375" s="272">
        <f t="shared" si="5"/>
        <v>364</v>
      </c>
      <c r="B375" s="135" t="s">
        <v>621</v>
      </c>
      <c r="C375" s="136" t="s">
        <v>4</v>
      </c>
      <c r="D375" s="136"/>
      <c r="E375" s="136"/>
      <c r="F375" s="137">
        <v>8939815.9100000001</v>
      </c>
    </row>
    <row r="376" spans="1:6" ht="63">
      <c r="A376" s="272">
        <f t="shared" si="5"/>
        <v>365</v>
      </c>
      <c r="B376" s="135" t="s">
        <v>622</v>
      </c>
      <c r="C376" s="136" t="s">
        <v>72</v>
      </c>
      <c r="D376" s="136"/>
      <c r="E376" s="136"/>
      <c r="F376" s="137">
        <v>6507057.6799999997</v>
      </c>
    </row>
    <row r="377" spans="1:6" ht="47.25">
      <c r="A377" s="272">
        <f t="shared" si="5"/>
        <v>366</v>
      </c>
      <c r="B377" s="135" t="s">
        <v>623</v>
      </c>
      <c r="C377" s="136" t="s">
        <v>72</v>
      </c>
      <c r="D377" s="136" t="s">
        <v>256</v>
      </c>
      <c r="E377" s="136"/>
      <c r="F377" s="137">
        <v>5972792.8600000003</v>
      </c>
    </row>
    <row r="378" spans="1:6" ht="15.75">
      <c r="A378" s="272">
        <f t="shared" si="5"/>
        <v>367</v>
      </c>
      <c r="B378" s="135" t="s">
        <v>624</v>
      </c>
      <c r="C378" s="136" t="s">
        <v>72</v>
      </c>
      <c r="D378" s="136" t="s">
        <v>270</v>
      </c>
      <c r="E378" s="136"/>
      <c r="F378" s="137">
        <v>5972792.8600000003</v>
      </c>
    </row>
    <row r="379" spans="1:6" ht="15.75">
      <c r="A379" s="272">
        <f t="shared" si="5"/>
        <v>368</v>
      </c>
      <c r="B379" s="135" t="s">
        <v>619</v>
      </c>
      <c r="C379" s="136" t="s">
        <v>72</v>
      </c>
      <c r="D379" s="136" t="s">
        <v>270</v>
      </c>
      <c r="E379" s="136" t="s">
        <v>501</v>
      </c>
      <c r="F379" s="137">
        <v>5972792.8600000003</v>
      </c>
    </row>
    <row r="380" spans="1:6" ht="31.5">
      <c r="A380" s="272">
        <f t="shared" si="5"/>
        <v>369</v>
      </c>
      <c r="B380" s="135" t="s">
        <v>495</v>
      </c>
      <c r="C380" s="136" t="s">
        <v>72</v>
      </c>
      <c r="D380" s="136" t="s">
        <v>270</v>
      </c>
      <c r="E380" s="136" t="s">
        <v>474</v>
      </c>
      <c r="F380" s="137">
        <v>5972792.8600000003</v>
      </c>
    </row>
    <row r="381" spans="1:6" ht="31.5">
      <c r="A381" s="272">
        <f t="shared" si="5"/>
        <v>370</v>
      </c>
      <c r="B381" s="132" t="s">
        <v>495</v>
      </c>
      <c r="C381" s="133" t="s">
        <v>72</v>
      </c>
      <c r="D381" s="133" t="s">
        <v>270</v>
      </c>
      <c r="E381" s="133" t="s">
        <v>474</v>
      </c>
      <c r="F381" s="134">
        <v>5972792.8600000003</v>
      </c>
    </row>
    <row r="382" spans="1:6" ht="31.5">
      <c r="A382" s="272">
        <f t="shared" si="5"/>
        <v>371</v>
      </c>
      <c r="B382" s="135" t="s">
        <v>950</v>
      </c>
      <c r="C382" s="136" t="s">
        <v>72</v>
      </c>
      <c r="D382" s="136" t="s">
        <v>625</v>
      </c>
      <c r="E382" s="136"/>
      <c r="F382" s="137">
        <v>534264.81999999995</v>
      </c>
    </row>
    <row r="383" spans="1:6" ht="31.5">
      <c r="A383" s="272">
        <f t="shared" si="5"/>
        <v>372</v>
      </c>
      <c r="B383" s="135" t="s">
        <v>626</v>
      </c>
      <c r="C383" s="136" t="s">
        <v>72</v>
      </c>
      <c r="D383" s="136" t="s">
        <v>257</v>
      </c>
      <c r="E383" s="136"/>
      <c r="F383" s="137">
        <v>534264.81999999995</v>
      </c>
    </row>
    <row r="384" spans="1:6" ht="15.75">
      <c r="A384" s="272">
        <f t="shared" si="5"/>
        <v>373</v>
      </c>
      <c r="B384" s="135" t="s">
        <v>619</v>
      </c>
      <c r="C384" s="136" t="s">
        <v>72</v>
      </c>
      <c r="D384" s="136" t="s">
        <v>257</v>
      </c>
      <c r="E384" s="136" t="s">
        <v>501</v>
      </c>
      <c r="F384" s="137">
        <v>534264.81999999995</v>
      </c>
    </row>
    <row r="385" spans="1:6" ht="31.5">
      <c r="A385" s="272">
        <f t="shared" si="5"/>
        <v>374</v>
      </c>
      <c r="B385" s="135" t="s">
        <v>495</v>
      </c>
      <c r="C385" s="136" t="s">
        <v>72</v>
      </c>
      <c r="D385" s="136" t="s">
        <v>257</v>
      </c>
      <c r="E385" s="136" t="s">
        <v>474</v>
      </c>
      <c r="F385" s="137">
        <v>534264.81999999995</v>
      </c>
    </row>
    <row r="386" spans="1:6" ht="31.5">
      <c r="A386" s="272">
        <f t="shared" si="5"/>
        <v>375</v>
      </c>
      <c r="B386" s="132" t="s">
        <v>495</v>
      </c>
      <c r="C386" s="133" t="s">
        <v>72</v>
      </c>
      <c r="D386" s="133" t="s">
        <v>257</v>
      </c>
      <c r="E386" s="133" t="s">
        <v>474</v>
      </c>
      <c r="F386" s="134">
        <v>534264.81999999995</v>
      </c>
    </row>
    <row r="387" spans="1:6" ht="63">
      <c r="A387" s="272">
        <f t="shared" si="5"/>
        <v>376</v>
      </c>
      <c r="B387" s="135" t="s">
        <v>627</v>
      </c>
      <c r="C387" s="136" t="s">
        <v>73</v>
      </c>
      <c r="D387" s="136"/>
      <c r="E387" s="136"/>
      <c r="F387" s="137">
        <v>2432758.23</v>
      </c>
    </row>
    <row r="388" spans="1:6" ht="47.25">
      <c r="A388" s="272">
        <f t="shared" si="5"/>
        <v>377</v>
      </c>
      <c r="B388" s="135" t="s">
        <v>623</v>
      </c>
      <c r="C388" s="136" t="s">
        <v>73</v>
      </c>
      <c r="D388" s="136" t="s">
        <v>256</v>
      </c>
      <c r="E388" s="136"/>
      <c r="F388" s="137">
        <v>2325538.23</v>
      </c>
    </row>
    <row r="389" spans="1:6" ht="15.75">
      <c r="A389" s="272">
        <f t="shared" si="5"/>
        <v>378</v>
      </c>
      <c r="B389" s="135" t="s">
        <v>624</v>
      </c>
      <c r="C389" s="136" t="s">
        <v>73</v>
      </c>
      <c r="D389" s="136" t="s">
        <v>270</v>
      </c>
      <c r="E389" s="136"/>
      <c r="F389" s="137">
        <v>2325538.23</v>
      </c>
    </row>
    <row r="390" spans="1:6" ht="15.75">
      <c r="A390" s="272">
        <f t="shared" si="5"/>
        <v>379</v>
      </c>
      <c r="B390" s="135" t="s">
        <v>619</v>
      </c>
      <c r="C390" s="136" t="s">
        <v>73</v>
      </c>
      <c r="D390" s="136" t="s">
        <v>270</v>
      </c>
      <c r="E390" s="136" t="s">
        <v>501</v>
      </c>
      <c r="F390" s="137">
        <v>2325538.23</v>
      </c>
    </row>
    <row r="391" spans="1:6" ht="31.5">
      <c r="A391" s="272">
        <f t="shared" si="5"/>
        <v>380</v>
      </c>
      <c r="B391" s="135" t="s">
        <v>495</v>
      </c>
      <c r="C391" s="136" t="s">
        <v>73</v>
      </c>
      <c r="D391" s="136" t="s">
        <v>270</v>
      </c>
      <c r="E391" s="136" t="s">
        <v>474</v>
      </c>
      <c r="F391" s="137">
        <v>2325538.23</v>
      </c>
    </row>
    <row r="392" spans="1:6" ht="31.5">
      <c r="A392" s="272">
        <f t="shared" si="5"/>
        <v>381</v>
      </c>
      <c r="B392" s="132" t="s">
        <v>495</v>
      </c>
      <c r="C392" s="133" t="s">
        <v>73</v>
      </c>
      <c r="D392" s="133" t="s">
        <v>270</v>
      </c>
      <c r="E392" s="133" t="s">
        <v>474</v>
      </c>
      <c r="F392" s="134">
        <v>2325538.23</v>
      </c>
    </row>
    <row r="393" spans="1:6" ht="31.5">
      <c r="A393" s="272">
        <f t="shared" si="5"/>
        <v>382</v>
      </c>
      <c r="B393" s="135" t="s">
        <v>950</v>
      </c>
      <c r="C393" s="136" t="s">
        <v>73</v>
      </c>
      <c r="D393" s="136" t="s">
        <v>625</v>
      </c>
      <c r="E393" s="136"/>
      <c r="F393" s="137">
        <v>107220</v>
      </c>
    </row>
    <row r="394" spans="1:6" ht="31.5">
      <c r="A394" s="272">
        <f t="shared" si="5"/>
        <v>383</v>
      </c>
      <c r="B394" s="135" t="s">
        <v>626</v>
      </c>
      <c r="C394" s="136" t="s">
        <v>73</v>
      </c>
      <c r="D394" s="136" t="s">
        <v>257</v>
      </c>
      <c r="E394" s="136"/>
      <c r="F394" s="137">
        <v>107220</v>
      </c>
    </row>
    <row r="395" spans="1:6" ht="15.75">
      <c r="A395" s="272">
        <f t="shared" si="5"/>
        <v>384</v>
      </c>
      <c r="B395" s="135" t="s">
        <v>619</v>
      </c>
      <c r="C395" s="136" t="s">
        <v>73</v>
      </c>
      <c r="D395" s="136" t="s">
        <v>257</v>
      </c>
      <c r="E395" s="136" t="s">
        <v>501</v>
      </c>
      <c r="F395" s="137">
        <v>107220</v>
      </c>
    </row>
    <row r="396" spans="1:6" ht="31.5">
      <c r="A396" s="272">
        <f t="shared" si="5"/>
        <v>385</v>
      </c>
      <c r="B396" s="135" t="s">
        <v>495</v>
      </c>
      <c r="C396" s="136" t="s">
        <v>73</v>
      </c>
      <c r="D396" s="136" t="s">
        <v>257</v>
      </c>
      <c r="E396" s="136" t="s">
        <v>474</v>
      </c>
      <c r="F396" s="137">
        <v>107220</v>
      </c>
    </row>
    <row r="397" spans="1:6" ht="31.5">
      <c r="A397" s="272">
        <f t="shared" si="5"/>
        <v>386</v>
      </c>
      <c r="B397" s="132" t="s">
        <v>495</v>
      </c>
      <c r="C397" s="133" t="s">
        <v>73</v>
      </c>
      <c r="D397" s="133" t="s">
        <v>257</v>
      </c>
      <c r="E397" s="133" t="s">
        <v>474</v>
      </c>
      <c r="F397" s="134">
        <v>107220</v>
      </c>
    </row>
    <row r="398" spans="1:6" ht="47.25">
      <c r="A398" s="272">
        <f t="shared" ref="A398:A461" si="6">A397+1</f>
        <v>387</v>
      </c>
      <c r="B398" s="135" t="s">
        <v>383</v>
      </c>
      <c r="C398" s="136" t="s">
        <v>32</v>
      </c>
      <c r="D398" s="136"/>
      <c r="E398" s="136"/>
      <c r="F398" s="137">
        <v>46914667.439999998</v>
      </c>
    </row>
    <row r="399" spans="1:6" ht="31.5">
      <c r="A399" s="272">
        <f t="shared" si="6"/>
        <v>388</v>
      </c>
      <c r="B399" s="135" t="s">
        <v>384</v>
      </c>
      <c r="C399" s="136" t="s">
        <v>33</v>
      </c>
      <c r="D399" s="136"/>
      <c r="E399" s="136"/>
      <c r="F399" s="137">
        <v>41959200</v>
      </c>
    </row>
    <row r="400" spans="1:6" ht="78.75">
      <c r="A400" s="272">
        <f t="shared" si="6"/>
        <v>389</v>
      </c>
      <c r="B400" s="138" t="s">
        <v>1727</v>
      </c>
      <c r="C400" s="136" t="s">
        <v>1728</v>
      </c>
      <c r="D400" s="136"/>
      <c r="E400" s="136"/>
      <c r="F400" s="137">
        <v>1020000</v>
      </c>
    </row>
    <row r="401" spans="1:6" ht="31.5">
      <c r="A401" s="272">
        <f t="shared" si="6"/>
        <v>390</v>
      </c>
      <c r="B401" s="135" t="s">
        <v>950</v>
      </c>
      <c r="C401" s="136" t="s">
        <v>1728</v>
      </c>
      <c r="D401" s="136" t="s">
        <v>625</v>
      </c>
      <c r="E401" s="136"/>
      <c r="F401" s="137">
        <v>1020000</v>
      </c>
    </row>
    <row r="402" spans="1:6" ht="31.5">
      <c r="A402" s="272">
        <f t="shared" si="6"/>
        <v>391</v>
      </c>
      <c r="B402" s="135" t="s">
        <v>626</v>
      </c>
      <c r="C402" s="136" t="s">
        <v>1728</v>
      </c>
      <c r="D402" s="136" t="s">
        <v>257</v>
      </c>
      <c r="E402" s="136"/>
      <c r="F402" s="137">
        <v>1020000</v>
      </c>
    </row>
    <row r="403" spans="1:6" ht="15.75">
      <c r="A403" s="272">
        <f t="shared" si="6"/>
        <v>392</v>
      </c>
      <c r="B403" s="135" t="s">
        <v>382</v>
      </c>
      <c r="C403" s="136" t="s">
        <v>1728</v>
      </c>
      <c r="D403" s="136" t="s">
        <v>257</v>
      </c>
      <c r="E403" s="136" t="s">
        <v>505</v>
      </c>
      <c r="F403" s="137">
        <v>1020000</v>
      </c>
    </row>
    <row r="404" spans="1:6" ht="15.75">
      <c r="A404" s="272">
        <f t="shared" si="6"/>
        <v>393</v>
      </c>
      <c r="B404" s="135" t="s">
        <v>554</v>
      </c>
      <c r="C404" s="136" t="s">
        <v>1728</v>
      </c>
      <c r="D404" s="136" t="s">
        <v>257</v>
      </c>
      <c r="E404" s="136" t="s">
        <v>599</v>
      </c>
      <c r="F404" s="137">
        <v>1020000</v>
      </c>
    </row>
    <row r="405" spans="1:6" ht="15.75">
      <c r="A405" s="272">
        <f t="shared" si="6"/>
        <v>394</v>
      </c>
      <c r="B405" s="132" t="s">
        <v>554</v>
      </c>
      <c r="C405" s="133" t="s">
        <v>1728</v>
      </c>
      <c r="D405" s="133" t="s">
        <v>257</v>
      </c>
      <c r="E405" s="133" t="s">
        <v>599</v>
      </c>
      <c r="F405" s="134">
        <v>1020000</v>
      </c>
    </row>
    <row r="406" spans="1:6" ht="126">
      <c r="A406" s="272">
        <f t="shared" si="6"/>
        <v>395</v>
      </c>
      <c r="B406" s="138" t="s">
        <v>385</v>
      </c>
      <c r="C406" s="136" t="s">
        <v>94</v>
      </c>
      <c r="D406" s="136"/>
      <c r="E406" s="136"/>
      <c r="F406" s="137">
        <v>40689200</v>
      </c>
    </row>
    <row r="407" spans="1:6" ht="15.75">
      <c r="A407" s="272">
        <f t="shared" si="6"/>
        <v>396</v>
      </c>
      <c r="B407" s="135" t="s">
        <v>540</v>
      </c>
      <c r="C407" s="136" t="s">
        <v>94</v>
      </c>
      <c r="D407" s="136" t="s">
        <v>541</v>
      </c>
      <c r="E407" s="136"/>
      <c r="F407" s="137">
        <v>40689200</v>
      </c>
    </row>
    <row r="408" spans="1:6" ht="47.25">
      <c r="A408" s="272">
        <f t="shared" si="6"/>
        <v>397</v>
      </c>
      <c r="B408" s="135" t="s">
        <v>953</v>
      </c>
      <c r="C408" s="136" t="s">
        <v>94</v>
      </c>
      <c r="D408" s="136" t="s">
        <v>559</v>
      </c>
      <c r="E408" s="136"/>
      <c r="F408" s="137">
        <v>40689200</v>
      </c>
    </row>
    <row r="409" spans="1:6" ht="15.75">
      <c r="A409" s="272">
        <f t="shared" si="6"/>
        <v>398</v>
      </c>
      <c r="B409" s="135" t="s">
        <v>382</v>
      </c>
      <c r="C409" s="136" t="s">
        <v>94</v>
      </c>
      <c r="D409" s="136" t="s">
        <v>559</v>
      </c>
      <c r="E409" s="136" t="s">
        <v>505</v>
      </c>
      <c r="F409" s="137">
        <v>40689200</v>
      </c>
    </row>
    <row r="410" spans="1:6" ht="15.75">
      <c r="A410" s="272">
        <f t="shared" si="6"/>
        <v>399</v>
      </c>
      <c r="B410" s="135" t="s">
        <v>554</v>
      </c>
      <c r="C410" s="136" t="s">
        <v>94</v>
      </c>
      <c r="D410" s="136" t="s">
        <v>559</v>
      </c>
      <c r="E410" s="136" t="s">
        <v>599</v>
      </c>
      <c r="F410" s="137">
        <v>40689200</v>
      </c>
    </row>
    <row r="411" spans="1:6" ht="15.75">
      <c r="A411" s="272">
        <f t="shared" si="6"/>
        <v>400</v>
      </c>
      <c r="B411" s="132" t="s">
        <v>554</v>
      </c>
      <c r="C411" s="133" t="s">
        <v>94</v>
      </c>
      <c r="D411" s="133" t="s">
        <v>559</v>
      </c>
      <c r="E411" s="133" t="s">
        <v>599</v>
      </c>
      <c r="F411" s="134">
        <v>40689200</v>
      </c>
    </row>
    <row r="412" spans="1:6" ht="173.25">
      <c r="A412" s="272">
        <f t="shared" si="6"/>
        <v>401</v>
      </c>
      <c r="B412" s="138" t="s">
        <v>1008</v>
      </c>
      <c r="C412" s="136" t="s">
        <v>992</v>
      </c>
      <c r="D412" s="136"/>
      <c r="E412" s="136"/>
      <c r="F412" s="137">
        <v>250000</v>
      </c>
    </row>
    <row r="413" spans="1:6" ht="31.5">
      <c r="A413" s="272">
        <f t="shared" si="6"/>
        <v>402</v>
      </c>
      <c r="B413" s="135" t="s">
        <v>950</v>
      </c>
      <c r="C413" s="136" t="s">
        <v>992</v>
      </c>
      <c r="D413" s="136" t="s">
        <v>625</v>
      </c>
      <c r="E413" s="136"/>
      <c r="F413" s="137">
        <v>250000</v>
      </c>
    </row>
    <row r="414" spans="1:6" ht="31.5">
      <c r="A414" s="272">
        <f t="shared" si="6"/>
        <v>403</v>
      </c>
      <c r="B414" s="135" t="s">
        <v>626</v>
      </c>
      <c r="C414" s="136" t="s">
        <v>992</v>
      </c>
      <c r="D414" s="136" t="s">
        <v>257</v>
      </c>
      <c r="E414" s="136"/>
      <c r="F414" s="137">
        <v>250000</v>
      </c>
    </row>
    <row r="415" spans="1:6" ht="15.75">
      <c r="A415" s="272">
        <f t="shared" si="6"/>
        <v>404</v>
      </c>
      <c r="B415" s="135" t="s">
        <v>382</v>
      </c>
      <c r="C415" s="136" t="s">
        <v>992</v>
      </c>
      <c r="D415" s="136" t="s">
        <v>257</v>
      </c>
      <c r="E415" s="136" t="s">
        <v>505</v>
      </c>
      <c r="F415" s="137">
        <v>250000</v>
      </c>
    </row>
    <row r="416" spans="1:6" ht="15.75">
      <c r="A416" s="272">
        <f t="shared" si="6"/>
        <v>405</v>
      </c>
      <c r="B416" s="135" t="s">
        <v>555</v>
      </c>
      <c r="C416" s="136" t="s">
        <v>992</v>
      </c>
      <c r="D416" s="136" t="s">
        <v>257</v>
      </c>
      <c r="E416" s="136" t="s">
        <v>600</v>
      </c>
      <c r="F416" s="137">
        <v>250000</v>
      </c>
    </row>
    <row r="417" spans="1:6" ht="15.75">
      <c r="A417" s="272">
        <f t="shared" si="6"/>
        <v>406</v>
      </c>
      <c r="B417" s="132" t="s">
        <v>555</v>
      </c>
      <c r="C417" s="133" t="s">
        <v>992</v>
      </c>
      <c r="D417" s="133" t="s">
        <v>257</v>
      </c>
      <c r="E417" s="133" t="s">
        <v>600</v>
      </c>
      <c r="F417" s="134">
        <v>250000</v>
      </c>
    </row>
    <row r="418" spans="1:6" ht="15.75">
      <c r="A418" s="272">
        <f t="shared" si="6"/>
        <v>407</v>
      </c>
      <c r="B418" s="135" t="s">
        <v>386</v>
      </c>
      <c r="C418" s="136" t="s">
        <v>34</v>
      </c>
      <c r="D418" s="136"/>
      <c r="E418" s="136"/>
      <c r="F418" s="137">
        <v>4955467.4400000004</v>
      </c>
    </row>
    <row r="419" spans="1:6" ht="78.75">
      <c r="A419" s="272">
        <f t="shared" si="6"/>
        <v>408</v>
      </c>
      <c r="B419" s="138" t="s">
        <v>387</v>
      </c>
      <c r="C419" s="136" t="s">
        <v>95</v>
      </c>
      <c r="D419" s="136"/>
      <c r="E419" s="136"/>
      <c r="F419" s="137">
        <v>1273252</v>
      </c>
    </row>
    <row r="420" spans="1:6" ht="47.25">
      <c r="A420" s="272">
        <f t="shared" si="6"/>
        <v>409</v>
      </c>
      <c r="B420" s="135" t="s">
        <v>623</v>
      </c>
      <c r="C420" s="136" t="s">
        <v>95</v>
      </c>
      <c r="D420" s="136" t="s">
        <v>256</v>
      </c>
      <c r="E420" s="136"/>
      <c r="F420" s="137">
        <v>1234752</v>
      </c>
    </row>
    <row r="421" spans="1:6" ht="15.75">
      <c r="A421" s="272">
        <f t="shared" si="6"/>
        <v>410</v>
      </c>
      <c r="B421" s="135" t="s">
        <v>388</v>
      </c>
      <c r="C421" s="136" t="s">
        <v>95</v>
      </c>
      <c r="D421" s="136" t="s">
        <v>546</v>
      </c>
      <c r="E421" s="136"/>
      <c r="F421" s="137">
        <v>1234752</v>
      </c>
    </row>
    <row r="422" spans="1:6" ht="15.75">
      <c r="A422" s="272">
        <f t="shared" si="6"/>
        <v>411</v>
      </c>
      <c r="B422" s="135" t="s">
        <v>382</v>
      </c>
      <c r="C422" s="136" t="s">
        <v>95</v>
      </c>
      <c r="D422" s="136" t="s">
        <v>546</v>
      </c>
      <c r="E422" s="136" t="s">
        <v>505</v>
      </c>
      <c r="F422" s="137">
        <v>1234752</v>
      </c>
    </row>
    <row r="423" spans="1:6" ht="15.75">
      <c r="A423" s="272">
        <f t="shared" si="6"/>
        <v>412</v>
      </c>
      <c r="B423" s="135" t="s">
        <v>555</v>
      </c>
      <c r="C423" s="136" t="s">
        <v>95</v>
      </c>
      <c r="D423" s="136" t="s">
        <v>546</v>
      </c>
      <c r="E423" s="136" t="s">
        <v>600</v>
      </c>
      <c r="F423" s="137">
        <v>1234752</v>
      </c>
    </row>
    <row r="424" spans="1:6" ht="15.75">
      <c r="A424" s="272">
        <f t="shared" si="6"/>
        <v>413</v>
      </c>
      <c r="B424" s="132" t="s">
        <v>555</v>
      </c>
      <c r="C424" s="133" t="s">
        <v>95</v>
      </c>
      <c r="D424" s="133" t="s">
        <v>546</v>
      </c>
      <c r="E424" s="133" t="s">
        <v>600</v>
      </c>
      <c r="F424" s="134">
        <v>1234752</v>
      </c>
    </row>
    <row r="425" spans="1:6" ht="31.5">
      <c r="A425" s="272">
        <f t="shared" si="6"/>
        <v>414</v>
      </c>
      <c r="B425" s="135" t="s">
        <v>950</v>
      </c>
      <c r="C425" s="136" t="s">
        <v>95</v>
      </c>
      <c r="D425" s="136" t="s">
        <v>625</v>
      </c>
      <c r="E425" s="136"/>
      <c r="F425" s="137">
        <v>38500</v>
      </c>
    </row>
    <row r="426" spans="1:6" ht="31.5">
      <c r="A426" s="272">
        <f t="shared" si="6"/>
        <v>415</v>
      </c>
      <c r="B426" s="135" t="s">
        <v>626</v>
      </c>
      <c r="C426" s="136" t="s">
        <v>95</v>
      </c>
      <c r="D426" s="136" t="s">
        <v>257</v>
      </c>
      <c r="E426" s="136"/>
      <c r="F426" s="137">
        <v>38500</v>
      </c>
    </row>
    <row r="427" spans="1:6" ht="15.75">
      <c r="A427" s="272">
        <f t="shared" si="6"/>
        <v>416</v>
      </c>
      <c r="B427" s="135" t="s">
        <v>382</v>
      </c>
      <c r="C427" s="136" t="s">
        <v>95</v>
      </c>
      <c r="D427" s="136" t="s">
        <v>257</v>
      </c>
      <c r="E427" s="136" t="s">
        <v>505</v>
      </c>
      <c r="F427" s="137">
        <v>38500</v>
      </c>
    </row>
    <row r="428" spans="1:6" ht="15.75">
      <c r="A428" s="272">
        <f t="shared" si="6"/>
        <v>417</v>
      </c>
      <c r="B428" s="135" t="s">
        <v>555</v>
      </c>
      <c r="C428" s="136" t="s">
        <v>95</v>
      </c>
      <c r="D428" s="136" t="s">
        <v>257</v>
      </c>
      <c r="E428" s="136" t="s">
        <v>600</v>
      </c>
      <c r="F428" s="137">
        <v>38500</v>
      </c>
    </row>
    <row r="429" spans="1:6" ht="15.75">
      <c r="A429" s="272">
        <f t="shared" si="6"/>
        <v>418</v>
      </c>
      <c r="B429" s="132" t="s">
        <v>555</v>
      </c>
      <c r="C429" s="133" t="s">
        <v>95</v>
      </c>
      <c r="D429" s="133" t="s">
        <v>257</v>
      </c>
      <c r="E429" s="133" t="s">
        <v>600</v>
      </c>
      <c r="F429" s="134">
        <v>38500</v>
      </c>
    </row>
    <row r="430" spans="1:6" ht="78.75">
      <c r="A430" s="272">
        <f t="shared" si="6"/>
        <v>419</v>
      </c>
      <c r="B430" s="138" t="s">
        <v>393</v>
      </c>
      <c r="C430" s="136" t="s">
        <v>96</v>
      </c>
      <c r="D430" s="136"/>
      <c r="E430" s="136"/>
      <c r="F430" s="137">
        <v>3682215.44</v>
      </c>
    </row>
    <row r="431" spans="1:6" ht="47.25">
      <c r="A431" s="272">
        <f t="shared" si="6"/>
        <v>420</v>
      </c>
      <c r="B431" s="135" t="s">
        <v>623</v>
      </c>
      <c r="C431" s="136" t="s">
        <v>96</v>
      </c>
      <c r="D431" s="136" t="s">
        <v>256</v>
      </c>
      <c r="E431" s="136"/>
      <c r="F431" s="137">
        <v>2149601.48</v>
      </c>
    </row>
    <row r="432" spans="1:6" ht="15.75">
      <c r="A432" s="272">
        <f t="shared" si="6"/>
        <v>421</v>
      </c>
      <c r="B432" s="135" t="s">
        <v>388</v>
      </c>
      <c r="C432" s="136" t="s">
        <v>96</v>
      </c>
      <c r="D432" s="136" t="s">
        <v>546</v>
      </c>
      <c r="E432" s="136"/>
      <c r="F432" s="137">
        <v>2149601.48</v>
      </c>
    </row>
    <row r="433" spans="1:6" ht="15.75">
      <c r="A433" s="272">
        <f t="shared" si="6"/>
        <v>422</v>
      </c>
      <c r="B433" s="135" t="s">
        <v>382</v>
      </c>
      <c r="C433" s="136" t="s">
        <v>96</v>
      </c>
      <c r="D433" s="136" t="s">
        <v>546</v>
      </c>
      <c r="E433" s="136" t="s">
        <v>505</v>
      </c>
      <c r="F433" s="137">
        <v>2149601.48</v>
      </c>
    </row>
    <row r="434" spans="1:6" ht="15.75">
      <c r="A434" s="272">
        <f t="shared" si="6"/>
        <v>423</v>
      </c>
      <c r="B434" s="135" t="s">
        <v>555</v>
      </c>
      <c r="C434" s="136" t="s">
        <v>96</v>
      </c>
      <c r="D434" s="136" t="s">
        <v>546</v>
      </c>
      <c r="E434" s="136" t="s">
        <v>600</v>
      </c>
      <c r="F434" s="137">
        <v>2149601.48</v>
      </c>
    </row>
    <row r="435" spans="1:6" ht="15.75">
      <c r="A435" s="272">
        <f t="shared" si="6"/>
        <v>424</v>
      </c>
      <c r="B435" s="132" t="s">
        <v>555</v>
      </c>
      <c r="C435" s="133" t="s">
        <v>96</v>
      </c>
      <c r="D435" s="133" t="s">
        <v>546</v>
      </c>
      <c r="E435" s="133" t="s">
        <v>600</v>
      </c>
      <c r="F435" s="134">
        <v>2149601.48</v>
      </c>
    </row>
    <row r="436" spans="1:6" ht="31.5">
      <c r="A436" s="272">
        <f t="shared" si="6"/>
        <v>425</v>
      </c>
      <c r="B436" s="135" t="s">
        <v>950</v>
      </c>
      <c r="C436" s="136" t="s">
        <v>96</v>
      </c>
      <c r="D436" s="136" t="s">
        <v>625</v>
      </c>
      <c r="E436" s="136"/>
      <c r="F436" s="137">
        <v>1532613.96</v>
      </c>
    </row>
    <row r="437" spans="1:6" ht="31.5">
      <c r="A437" s="272">
        <f t="shared" si="6"/>
        <v>426</v>
      </c>
      <c r="B437" s="135" t="s">
        <v>626</v>
      </c>
      <c r="C437" s="136" t="s">
        <v>96</v>
      </c>
      <c r="D437" s="136" t="s">
        <v>257</v>
      </c>
      <c r="E437" s="136"/>
      <c r="F437" s="137">
        <v>1532613.96</v>
      </c>
    </row>
    <row r="438" spans="1:6" ht="15.75">
      <c r="A438" s="272">
        <f t="shared" si="6"/>
        <v>427</v>
      </c>
      <c r="B438" s="135" t="s">
        <v>382</v>
      </c>
      <c r="C438" s="136" t="s">
        <v>96</v>
      </c>
      <c r="D438" s="136" t="s">
        <v>257</v>
      </c>
      <c r="E438" s="136" t="s">
        <v>505</v>
      </c>
      <c r="F438" s="137">
        <v>1532613.96</v>
      </c>
    </row>
    <row r="439" spans="1:6" ht="15.75">
      <c r="A439" s="272">
        <f t="shared" si="6"/>
        <v>428</v>
      </c>
      <c r="B439" s="135" t="s">
        <v>555</v>
      </c>
      <c r="C439" s="136" t="s">
        <v>96</v>
      </c>
      <c r="D439" s="136" t="s">
        <v>257</v>
      </c>
      <c r="E439" s="136" t="s">
        <v>600</v>
      </c>
      <c r="F439" s="137">
        <v>1532613.96</v>
      </c>
    </row>
    <row r="440" spans="1:6" ht="15.75">
      <c r="A440" s="272">
        <f t="shared" si="6"/>
        <v>429</v>
      </c>
      <c r="B440" s="132" t="s">
        <v>555</v>
      </c>
      <c r="C440" s="133" t="s">
        <v>96</v>
      </c>
      <c r="D440" s="133" t="s">
        <v>257</v>
      </c>
      <c r="E440" s="133" t="s">
        <v>600</v>
      </c>
      <c r="F440" s="134">
        <v>1532613.96</v>
      </c>
    </row>
    <row r="441" spans="1:6" ht="15.75">
      <c r="A441" s="272">
        <f t="shared" si="6"/>
        <v>430</v>
      </c>
      <c r="B441" s="135" t="s">
        <v>371</v>
      </c>
      <c r="C441" s="136" t="s">
        <v>29</v>
      </c>
      <c r="D441" s="136"/>
      <c r="E441" s="136"/>
      <c r="F441" s="137">
        <v>15419400</v>
      </c>
    </row>
    <row r="442" spans="1:6" ht="15.75">
      <c r="A442" s="272">
        <f t="shared" si="6"/>
        <v>431</v>
      </c>
      <c r="B442" s="135" t="s">
        <v>372</v>
      </c>
      <c r="C442" s="136" t="s">
        <v>31</v>
      </c>
      <c r="D442" s="136"/>
      <c r="E442" s="136"/>
      <c r="F442" s="137">
        <v>500200</v>
      </c>
    </row>
    <row r="443" spans="1:6" ht="110.25">
      <c r="A443" s="272">
        <f t="shared" si="6"/>
        <v>432</v>
      </c>
      <c r="B443" s="138" t="s">
        <v>380</v>
      </c>
      <c r="C443" s="136" t="s">
        <v>90</v>
      </c>
      <c r="D443" s="136"/>
      <c r="E443" s="136"/>
      <c r="F443" s="137">
        <v>300000</v>
      </c>
    </row>
    <row r="444" spans="1:6" ht="31.5">
      <c r="A444" s="272">
        <f t="shared" si="6"/>
        <v>433</v>
      </c>
      <c r="B444" s="135" t="s">
        <v>950</v>
      </c>
      <c r="C444" s="136" t="s">
        <v>90</v>
      </c>
      <c r="D444" s="136" t="s">
        <v>625</v>
      </c>
      <c r="E444" s="136"/>
      <c r="F444" s="137">
        <v>300000</v>
      </c>
    </row>
    <row r="445" spans="1:6" ht="31.5">
      <c r="A445" s="272">
        <f t="shared" si="6"/>
        <v>434</v>
      </c>
      <c r="B445" s="135" t="s">
        <v>626</v>
      </c>
      <c r="C445" s="136" t="s">
        <v>90</v>
      </c>
      <c r="D445" s="136" t="s">
        <v>257</v>
      </c>
      <c r="E445" s="136"/>
      <c r="F445" s="137">
        <v>300000</v>
      </c>
    </row>
    <row r="446" spans="1:6" ht="15.75">
      <c r="A446" s="272">
        <f t="shared" si="6"/>
        <v>435</v>
      </c>
      <c r="B446" s="135" t="s">
        <v>531</v>
      </c>
      <c r="C446" s="136" t="s">
        <v>90</v>
      </c>
      <c r="D446" s="136" t="s">
        <v>257</v>
      </c>
      <c r="E446" s="136" t="s">
        <v>504</v>
      </c>
      <c r="F446" s="137">
        <v>300000</v>
      </c>
    </row>
    <row r="447" spans="1:6" ht="15.75">
      <c r="A447" s="272">
        <f t="shared" si="6"/>
        <v>436</v>
      </c>
      <c r="B447" s="135" t="s">
        <v>552</v>
      </c>
      <c r="C447" s="136" t="s">
        <v>90</v>
      </c>
      <c r="D447" s="136" t="s">
        <v>257</v>
      </c>
      <c r="E447" s="136" t="s">
        <v>515</v>
      </c>
      <c r="F447" s="137">
        <v>300000</v>
      </c>
    </row>
    <row r="448" spans="1:6" ht="15.75">
      <c r="A448" s="272">
        <f t="shared" si="6"/>
        <v>437</v>
      </c>
      <c r="B448" s="132" t="s">
        <v>552</v>
      </c>
      <c r="C448" s="133" t="s">
        <v>90</v>
      </c>
      <c r="D448" s="133" t="s">
        <v>257</v>
      </c>
      <c r="E448" s="133" t="s">
        <v>515</v>
      </c>
      <c r="F448" s="134">
        <v>300000</v>
      </c>
    </row>
    <row r="449" spans="1:6" ht="47.25">
      <c r="A449" s="272">
        <f t="shared" si="6"/>
        <v>438</v>
      </c>
      <c r="B449" s="135" t="s">
        <v>91</v>
      </c>
      <c r="C449" s="136" t="s">
        <v>92</v>
      </c>
      <c r="D449" s="136"/>
      <c r="E449" s="136"/>
      <c r="F449" s="137">
        <v>6000</v>
      </c>
    </row>
    <row r="450" spans="1:6" ht="31.5">
      <c r="A450" s="272">
        <f t="shared" si="6"/>
        <v>439</v>
      </c>
      <c r="B450" s="135" t="s">
        <v>950</v>
      </c>
      <c r="C450" s="136" t="s">
        <v>92</v>
      </c>
      <c r="D450" s="136" t="s">
        <v>625</v>
      </c>
      <c r="E450" s="136"/>
      <c r="F450" s="137">
        <v>6000</v>
      </c>
    </row>
    <row r="451" spans="1:6" ht="31.5">
      <c r="A451" s="272">
        <f t="shared" si="6"/>
        <v>440</v>
      </c>
      <c r="B451" s="135" t="s">
        <v>626</v>
      </c>
      <c r="C451" s="136" t="s">
        <v>92</v>
      </c>
      <c r="D451" s="136" t="s">
        <v>257</v>
      </c>
      <c r="E451" s="136"/>
      <c r="F451" s="137">
        <v>6000</v>
      </c>
    </row>
    <row r="452" spans="1:6" ht="15.75">
      <c r="A452" s="272">
        <f t="shared" si="6"/>
        <v>441</v>
      </c>
      <c r="B452" s="135" t="s">
        <v>531</v>
      </c>
      <c r="C452" s="136" t="s">
        <v>92</v>
      </c>
      <c r="D452" s="136" t="s">
        <v>257</v>
      </c>
      <c r="E452" s="136" t="s">
        <v>504</v>
      </c>
      <c r="F452" s="137">
        <v>6000</v>
      </c>
    </row>
    <row r="453" spans="1:6" ht="15.75">
      <c r="A453" s="272">
        <f t="shared" si="6"/>
        <v>442</v>
      </c>
      <c r="B453" s="135" t="s">
        <v>552</v>
      </c>
      <c r="C453" s="136" t="s">
        <v>92</v>
      </c>
      <c r="D453" s="136" t="s">
        <v>257</v>
      </c>
      <c r="E453" s="136" t="s">
        <v>515</v>
      </c>
      <c r="F453" s="137">
        <v>6000</v>
      </c>
    </row>
    <row r="454" spans="1:6" ht="15.75">
      <c r="A454" s="272">
        <f t="shared" si="6"/>
        <v>443</v>
      </c>
      <c r="B454" s="132" t="s">
        <v>552</v>
      </c>
      <c r="C454" s="133" t="s">
        <v>92</v>
      </c>
      <c r="D454" s="133" t="s">
        <v>257</v>
      </c>
      <c r="E454" s="133" t="s">
        <v>515</v>
      </c>
      <c r="F454" s="134">
        <v>6000</v>
      </c>
    </row>
    <row r="455" spans="1:6" ht="63">
      <c r="A455" s="272">
        <f t="shared" si="6"/>
        <v>444</v>
      </c>
      <c r="B455" s="135" t="s">
        <v>381</v>
      </c>
      <c r="C455" s="136" t="s">
        <v>93</v>
      </c>
      <c r="D455" s="136"/>
      <c r="E455" s="136"/>
      <c r="F455" s="137">
        <v>193200</v>
      </c>
    </row>
    <row r="456" spans="1:6" ht="31.5">
      <c r="A456" s="272">
        <f t="shared" si="6"/>
        <v>445</v>
      </c>
      <c r="B456" s="135" t="s">
        <v>950</v>
      </c>
      <c r="C456" s="136" t="s">
        <v>93</v>
      </c>
      <c r="D456" s="136" t="s">
        <v>625</v>
      </c>
      <c r="E456" s="136"/>
      <c r="F456" s="137">
        <v>193200</v>
      </c>
    </row>
    <row r="457" spans="1:6" ht="31.5">
      <c r="A457" s="272">
        <f t="shared" si="6"/>
        <v>446</v>
      </c>
      <c r="B457" s="135" t="s">
        <v>626</v>
      </c>
      <c r="C457" s="136" t="s">
        <v>93</v>
      </c>
      <c r="D457" s="136" t="s">
        <v>257</v>
      </c>
      <c r="E457" s="136"/>
      <c r="F457" s="137">
        <v>193200</v>
      </c>
    </row>
    <row r="458" spans="1:6" ht="15.75">
      <c r="A458" s="272">
        <f t="shared" si="6"/>
        <v>447</v>
      </c>
      <c r="B458" s="135" t="s">
        <v>531</v>
      </c>
      <c r="C458" s="136" t="s">
        <v>93</v>
      </c>
      <c r="D458" s="136" t="s">
        <v>257</v>
      </c>
      <c r="E458" s="136" t="s">
        <v>504</v>
      </c>
      <c r="F458" s="137">
        <v>193200</v>
      </c>
    </row>
    <row r="459" spans="1:6" ht="15.75">
      <c r="A459" s="272">
        <f t="shared" si="6"/>
        <v>448</v>
      </c>
      <c r="B459" s="135" t="s">
        <v>552</v>
      </c>
      <c r="C459" s="136" t="s">
        <v>93</v>
      </c>
      <c r="D459" s="136" t="s">
        <v>257</v>
      </c>
      <c r="E459" s="136" t="s">
        <v>515</v>
      </c>
      <c r="F459" s="137">
        <v>193200</v>
      </c>
    </row>
    <row r="460" spans="1:6" ht="15.75">
      <c r="A460" s="272">
        <f t="shared" si="6"/>
        <v>449</v>
      </c>
      <c r="B460" s="132" t="s">
        <v>552</v>
      </c>
      <c r="C460" s="133" t="s">
        <v>93</v>
      </c>
      <c r="D460" s="133" t="s">
        <v>257</v>
      </c>
      <c r="E460" s="133" t="s">
        <v>515</v>
      </c>
      <c r="F460" s="134">
        <v>193200</v>
      </c>
    </row>
    <row r="461" spans="1:6" ht="47.25">
      <c r="A461" s="272">
        <f t="shared" si="6"/>
        <v>450</v>
      </c>
      <c r="B461" s="135" t="s">
        <v>1725</v>
      </c>
      <c r="C461" s="136" t="s">
        <v>1726</v>
      </c>
      <c r="D461" s="136"/>
      <c r="E461" s="136"/>
      <c r="F461" s="137">
        <v>1000</v>
      </c>
    </row>
    <row r="462" spans="1:6" ht="31.5">
      <c r="A462" s="272">
        <f t="shared" ref="A462:A525" si="7">A461+1</f>
        <v>451</v>
      </c>
      <c r="B462" s="135" t="s">
        <v>950</v>
      </c>
      <c r="C462" s="136" t="s">
        <v>1726</v>
      </c>
      <c r="D462" s="136" t="s">
        <v>625</v>
      </c>
      <c r="E462" s="136"/>
      <c r="F462" s="137">
        <v>1000</v>
      </c>
    </row>
    <row r="463" spans="1:6" ht="31.5">
      <c r="A463" s="272">
        <f t="shared" si="7"/>
        <v>452</v>
      </c>
      <c r="B463" s="135" t="s">
        <v>626</v>
      </c>
      <c r="C463" s="136" t="s">
        <v>1726</v>
      </c>
      <c r="D463" s="136" t="s">
        <v>257</v>
      </c>
      <c r="E463" s="136"/>
      <c r="F463" s="137">
        <v>1000</v>
      </c>
    </row>
    <row r="464" spans="1:6" ht="15.75">
      <c r="A464" s="272">
        <f t="shared" si="7"/>
        <v>453</v>
      </c>
      <c r="B464" s="135" t="s">
        <v>531</v>
      </c>
      <c r="C464" s="136" t="s">
        <v>1726</v>
      </c>
      <c r="D464" s="136" t="s">
        <v>257</v>
      </c>
      <c r="E464" s="136" t="s">
        <v>504</v>
      </c>
      <c r="F464" s="137">
        <v>1000</v>
      </c>
    </row>
    <row r="465" spans="1:6" ht="15.75">
      <c r="A465" s="272">
        <f t="shared" si="7"/>
        <v>454</v>
      </c>
      <c r="B465" s="135" t="s">
        <v>552</v>
      </c>
      <c r="C465" s="136" t="s">
        <v>1726</v>
      </c>
      <c r="D465" s="136" t="s">
        <v>257</v>
      </c>
      <c r="E465" s="136" t="s">
        <v>515</v>
      </c>
      <c r="F465" s="137">
        <v>1000</v>
      </c>
    </row>
    <row r="466" spans="1:6" ht="15.75">
      <c r="A466" s="272">
        <f t="shared" si="7"/>
        <v>455</v>
      </c>
      <c r="B466" s="132" t="s">
        <v>552</v>
      </c>
      <c r="C466" s="133" t="s">
        <v>1726</v>
      </c>
      <c r="D466" s="133" t="s">
        <v>257</v>
      </c>
      <c r="E466" s="133" t="s">
        <v>515</v>
      </c>
      <c r="F466" s="134">
        <v>1000</v>
      </c>
    </row>
    <row r="467" spans="1:6" ht="31.5">
      <c r="A467" s="272">
        <f t="shared" si="7"/>
        <v>456</v>
      </c>
      <c r="B467" s="135" t="s">
        <v>523</v>
      </c>
      <c r="C467" s="136" t="s">
        <v>30</v>
      </c>
      <c r="D467" s="136"/>
      <c r="E467" s="136"/>
      <c r="F467" s="137">
        <v>14919200</v>
      </c>
    </row>
    <row r="468" spans="1:6" ht="47.25">
      <c r="A468" s="272">
        <f t="shared" si="7"/>
        <v>457</v>
      </c>
      <c r="B468" s="135" t="s">
        <v>524</v>
      </c>
      <c r="C468" s="136" t="s">
        <v>89</v>
      </c>
      <c r="D468" s="136"/>
      <c r="E468" s="136"/>
      <c r="F468" s="137">
        <v>14919200</v>
      </c>
    </row>
    <row r="469" spans="1:6" ht="15.75">
      <c r="A469" s="272">
        <f t="shared" si="7"/>
        <v>458</v>
      </c>
      <c r="B469" s="135" t="s">
        <v>540</v>
      </c>
      <c r="C469" s="136" t="s">
        <v>89</v>
      </c>
      <c r="D469" s="136" t="s">
        <v>541</v>
      </c>
      <c r="E469" s="136"/>
      <c r="F469" s="137">
        <v>14919200</v>
      </c>
    </row>
    <row r="470" spans="1:6" ht="47.25">
      <c r="A470" s="272">
        <f t="shared" si="7"/>
        <v>459</v>
      </c>
      <c r="B470" s="135" t="s">
        <v>953</v>
      </c>
      <c r="C470" s="136" t="s">
        <v>89</v>
      </c>
      <c r="D470" s="136" t="s">
        <v>559</v>
      </c>
      <c r="E470" s="136"/>
      <c r="F470" s="137">
        <v>14919200</v>
      </c>
    </row>
    <row r="471" spans="1:6" ht="15.75">
      <c r="A471" s="272">
        <f t="shared" si="7"/>
        <v>460</v>
      </c>
      <c r="B471" s="135" t="s">
        <v>531</v>
      </c>
      <c r="C471" s="136" t="s">
        <v>89</v>
      </c>
      <c r="D471" s="136" t="s">
        <v>559</v>
      </c>
      <c r="E471" s="136" t="s">
        <v>504</v>
      </c>
      <c r="F471" s="137">
        <v>14919200</v>
      </c>
    </row>
    <row r="472" spans="1:6" ht="15.75">
      <c r="A472" s="272">
        <f t="shared" si="7"/>
        <v>461</v>
      </c>
      <c r="B472" s="135" t="s">
        <v>551</v>
      </c>
      <c r="C472" s="136" t="s">
        <v>89</v>
      </c>
      <c r="D472" s="136" t="s">
        <v>559</v>
      </c>
      <c r="E472" s="136" t="s">
        <v>514</v>
      </c>
      <c r="F472" s="137">
        <v>14919200</v>
      </c>
    </row>
    <row r="473" spans="1:6" ht="15.75">
      <c r="A473" s="272">
        <f t="shared" si="7"/>
        <v>462</v>
      </c>
      <c r="B473" s="132" t="s">
        <v>551</v>
      </c>
      <c r="C473" s="133" t="s">
        <v>89</v>
      </c>
      <c r="D473" s="133" t="s">
        <v>559</v>
      </c>
      <c r="E473" s="133" t="s">
        <v>514</v>
      </c>
      <c r="F473" s="134">
        <v>14919200</v>
      </c>
    </row>
    <row r="474" spans="1:6" ht="31.5">
      <c r="A474" s="272">
        <f t="shared" si="7"/>
        <v>463</v>
      </c>
      <c r="B474" s="135" t="s">
        <v>329</v>
      </c>
      <c r="C474" s="136" t="s">
        <v>12</v>
      </c>
      <c r="D474" s="136"/>
      <c r="E474" s="136"/>
      <c r="F474" s="137">
        <v>3782682.31</v>
      </c>
    </row>
    <row r="475" spans="1:6" ht="15.75">
      <c r="A475" s="272">
        <f t="shared" si="7"/>
        <v>464</v>
      </c>
      <c r="B475" s="135" t="s">
        <v>330</v>
      </c>
      <c r="C475" s="136" t="s">
        <v>13</v>
      </c>
      <c r="D475" s="136"/>
      <c r="E475" s="136"/>
      <c r="F475" s="137">
        <v>605686.92000000004</v>
      </c>
    </row>
    <row r="476" spans="1:6" ht="63">
      <c r="A476" s="272">
        <f t="shared" si="7"/>
        <v>465</v>
      </c>
      <c r="B476" s="135" t="s">
        <v>331</v>
      </c>
      <c r="C476" s="136" t="s">
        <v>77</v>
      </c>
      <c r="D476" s="136"/>
      <c r="E476" s="136"/>
      <c r="F476" s="137">
        <v>216650</v>
      </c>
    </row>
    <row r="477" spans="1:6" ht="31.5">
      <c r="A477" s="272">
        <f t="shared" si="7"/>
        <v>466</v>
      </c>
      <c r="B477" s="135" t="s">
        <v>950</v>
      </c>
      <c r="C477" s="136" t="s">
        <v>77</v>
      </c>
      <c r="D477" s="136" t="s">
        <v>625</v>
      </c>
      <c r="E477" s="136"/>
      <c r="F477" s="137">
        <v>216650</v>
      </c>
    </row>
    <row r="478" spans="1:6" ht="31.5">
      <c r="A478" s="272">
        <f t="shared" si="7"/>
        <v>467</v>
      </c>
      <c r="B478" s="135" t="s">
        <v>626</v>
      </c>
      <c r="C478" s="136" t="s">
        <v>77</v>
      </c>
      <c r="D478" s="136" t="s">
        <v>257</v>
      </c>
      <c r="E478" s="136"/>
      <c r="F478" s="137">
        <v>216650</v>
      </c>
    </row>
    <row r="479" spans="1:6" ht="15.75">
      <c r="A479" s="272">
        <f t="shared" si="7"/>
        <v>468</v>
      </c>
      <c r="B479" s="135" t="s">
        <v>619</v>
      </c>
      <c r="C479" s="136" t="s">
        <v>77</v>
      </c>
      <c r="D479" s="136" t="s">
        <v>257</v>
      </c>
      <c r="E479" s="136" t="s">
        <v>501</v>
      </c>
      <c r="F479" s="137">
        <v>216650</v>
      </c>
    </row>
    <row r="480" spans="1:6" ht="47.25">
      <c r="A480" s="272">
        <f t="shared" si="7"/>
        <v>469</v>
      </c>
      <c r="B480" s="135" t="s">
        <v>452</v>
      </c>
      <c r="C480" s="136" t="s">
        <v>77</v>
      </c>
      <c r="D480" s="136" t="s">
        <v>257</v>
      </c>
      <c r="E480" s="136" t="s">
        <v>480</v>
      </c>
      <c r="F480" s="137">
        <v>216650</v>
      </c>
    </row>
    <row r="481" spans="1:6" ht="47.25">
      <c r="A481" s="272">
        <f t="shared" si="7"/>
        <v>470</v>
      </c>
      <c r="B481" s="132" t="s">
        <v>452</v>
      </c>
      <c r="C481" s="133" t="s">
        <v>77</v>
      </c>
      <c r="D481" s="133" t="s">
        <v>257</v>
      </c>
      <c r="E481" s="133" t="s">
        <v>480</v>
      </c>
      <c r="F481" s="134">
        <v>216650</v>
      </c>
    </row>
    <row r="482" spans="1:6" ht="63">
      <c r="A482" s="272">
        <f t="shared" si="7"/>
        <v>471</v>
      </c>
      <c r="B482" s="135" t="s">
        <v>532</v>
      </c>
      <c r="C482" s="136" t="s">
        <v>83</v>
      </c>
      <c r="D482" s="136"/>
      <c r="E482" s="136"/>
      <c r="F482" s="137">
        <v>389036.92</v>
      </c>
    </row>
    <row r="483" spans="1:6" ht="31.5">
      <c r="A483" s="272">
        <f t="shared" si="7"/>
        <v>472</v>
      </c>
      <c r="B483" s="135" t="s">
        <v>950</v>
      </c>
      <c r="C483" s="136" t="s">
        <v>83</v>
      </c>
      <c r="D483" s="136" t="s">
        <v>625</v>
      </c>
      <c r="E483" s="136"/>
      <c r="F483" s="137">
        <v>389036.92</v>
      </c>
    </row>
    <row r="484" spans="1:6" ht="31.5">
      <c r="A484" s="272">
        <f t="shared" si="7"/>
        <v>473</v>
      </c>
      <c r="B484" s="135" t="s">
        <v>626</v>
      </c>
      <c r="C484" s="136" t="s">
        <v>83</v>
      </c>
      <c r="D484" s="136" t="s">
        <v>257</v>
      </c>
      <c r="E484" s="136"/>
      <c r="F484" s="137">
        <v>389036.92</v>
      </c>
    </row>
    <row r="485" spans="1:6" ht="15.75">
      <c r="A485" s="272">
        <f t="shared" si="7"/>
        <v>474</v>
      </c>
      <c r="B485" s="135" t="s">
        <v>531</v>
      </c>
      <c r="C485" s="136" t="s">
        <v>83</v>
      </c>
      <c r="D485" s="136" t="s">
        <v>257</v>
      </c>
      <c r="E485" s="136" t="s">
        <v>504</v>
      </c>
      <c r="F485" s="137">
        <v>389036.92</v>
      </c>
    </row>
    <row r="486" spans="1:6" ht="15.75">
      <c r="A486" s="272">
        <f t="shared" si="7"/>
        <v>475</v>
      </c>
      <c r="B486" s="135" t="s">
        <v>553</v>
      </c>
      <c r="C486" s="136" t="s">
        <v>83</v>
      </c>
      <c r="D486" s="136" t="s">
        <v>257</v>
      </c>
      <c r="E486" s="136" t="s">
        <v>481</v>
      </c>
      <c r="F486" s="137">
        <v>389036.92</v>
      </c>
    </row>
    <row r="487" spans="1:6" ht="15.75">
      <c r="A487" s="272">
        <f t="shared" si="7"/>
        <v>476</v>
      </c>
      <c r="B487" s="132" t="s">
        <v>553</v>
      </c>
      <c r="C487" s="133" t="s">
        <v>83</v>
      </c>
      <c r="D487" s="133" t="s">
        <v>257</v>
      </c>
      <c r="E487" s="133" t="s">
        <v>481</v>
      </c>
      <c r="F487" s="134">
        <v>389036.92</v>
      </c>
    </row>
    <row r="488" spans="1:6" ht="15.75">
      <c r="A488" s="272">
        <f t="shared" si="7"/>
        <v>477</v>
      </c>
      <c r="B488" s="135" t="s">
        <v>332</v>
      </c>
      <c r="C488" s="136" t="s">
        <v>14</v>
      </c>
      <c r="D488" s="136"/>
      <c r="E488" s="136"/>
      <c r="F488" s="137">
        <v>702509.6</v>
      </c>
    </row>
    <row r="489" spans="1:6" ht="63">
      <c r="A489" s="272">
        <f t="shared" si="7"/>
        <v>478</v>
      </c>
      <c r="B489" s="135" t="s">
        <v>528</v>
      </c>
      <c r="C489" s="136" t="s">
        <v>78</v>
      </c>
      <c r="D489" s="136"/>
      <c r="E489" s="136"/>
      <c r="F489" s="137">
        <v>124992</v>
      </c>
    </row>
    <row r="490" spans="1:6" ht="31.5">
      <c r="A490" s="272">
        <f t="shared" si="7"/>
        <v>479</v>
      </c>
      <c r="B490" s="135" t="s">
        <v>950</v>
      </c>
      <c r="C490" s="136" t="s">
        <v>78</v>
      </c>
      <c r="D490" s="136" t="s">
        <v>625</v>
      </c>
      <c r="E490" s="136"/>
      <c r="F490" s="137">
        <v>124992</v>
      </c>
    </row>
    <row r="491" spans="1:6" ht="31.5">
      <c r="A491" s="272">
        <f t="shared" si="7"/>
        <v>480</v>
      </c>
      <c r="B491" s="135" t="s">
        <v>626</v>
      </c>
      <c r="C491" s="136" t="s">
        <v>78</v>
      </c>
      <c r="D491" s="136" t="s">
        <v>257</v>
      </c>
      <c r="E491" s="136"/>
      <c r="F491" s="137">
        <v>124992</v>
      </c>
    </row>
    <row r="492" spans="1:6" ht="15.75">
      <c r="A492" s="272">
        <f t="shared" si="7"/>
        <v>481</v>
      </c>
      <c r="B492" s="135" t="s">
        <v>619</v>
      </c>
      <c r="C492" s="136" t="s">
        <v>78</v>
      </c>
      <c r="D492" s="136" t="s">
        <v>257</v>
      </c>
      <c r="E492" s="136" t="s">
        <v>501</v>
      </c>
      <c r="F492" s="137">
        <v>124992</v>
      </c>
    </row>
    <row r="493" spans="1:6" ht="47.25">
      <c r="A493" s="272">
        <f t="shared" si="7"/>
        <v>482</v>
      </c>
      <c r="B493" s="135" t="s">
        <v>452</v>
      </c>
      <c r="C493" s="136" t="s">
        <v>78</v>
      </c>
      <c r="D493" s="136" t="s">
        <v>257</v>
      </c>
      <c r="E493" s="136" t="s">
        <v>480</v>
      </c>
      <c r="F493" s="137">
        <v>124992</v>
      </c>
    </row>
    <row r="494" spans="1:6" ht="47.25">
      <c r="A494" s="272">
        <f t="shared" si="7"/>
        <v>483</v>
      </c>
      <c r="B494" s="132" t="s">
        <v>452</v>
      </c>
      <c r="C494" s="133" t="s">
        <v>78</v>
      </c>
      <c r="D494" s="133" t="s">
        <v>257</v>
      </c>
      <c r="E494" s="133" t="s">
        <v>480</v>
      </c>
      <c r="F494" s="134">
        <v>124992</v>
      </c>
    </row>
    <row r="495" spans="1:6" ht="78.75">
      <c r="A495" s="272">
        <f t="shared" si="7"/>
        <v>484</v>
      </c>
      <c r="B495" s="138" t="s">
        <v>79</v>
      </c>
      <c r="C495" s="136" t="s">
        <v>80</v>
      </c>
      <c r="D495" s="136"/>
      <c r="E495" s="136"/>
      <c r="F495" s="137">
        <v>141813</v>
      </c>
    </row>
    <row r="496" spans="1:6" ht="31.5">
      <c r="A496" s="272">
        <f t="shared" si="7"/>
        <v>485</v>
      </c>
      <c r="B496" s="135" t="s">
        <v>950</v>
      </c>
      <c r="C496" s="136" t="s">
        <v>80</v>
      </c>
      <c r="D496" s="136" t="s">
        <v>625</v>
      </c>
      <c r="E496" s="136"/>
      <c r="F496" s="137">
        <v>141813</v>
      </c>
    </row>
    <row r="497" spans="1:6" ht="31.5">
      <c r="A497" s="272">
        <f t="shared" si="7"/>
        <v>486</v>
      </c>
      <c r="B497" s="135" t="s">
        <v>626</v>
      </c>
      <c r="C497" s="136" t="s">
        <v>80</v>
      </c>
      <c r="D497" s="136" t="s">
        <v>257</v>
      </c>
      <c r="E497" s="136"/>
      <c r="F497" s="137">
        <v>141813</v>
      </c>
    </row>
    <row r="498" spans="1:6" ht="15.75">
      <c r="A498" s="272">
        <f t="shared" si="7"/>
        <v>487</v>
      </c>
      <c r="B498" s="135" t="s">
        <v>619</v>
      </c>
      <c r="C498" s="136" t="s">
        <v>80</v>
      </c>
      <c r="D498" s="136" t="s">
        <v>257</v>
      </c>
      <c r="E498" s="136" t="s">
        <v>501</v>
      </c>
      <c r="F498" s="137">
        <v>141813</v>
      </c>
    </row>
    <row r="499" spans="1:6" ht="47.25">
      <c r="A499" s="272">
        <f t="shared" si="7"/>
        <v>488</v>
      </c>
      <c r="B499" s="135" t="s">
        <v>452</v>
      </c>
      <c r="C499" s="136" t="s">
        <v>80</v>
      </c>
      <c r="D499" s="136" t="s">
        <v>257</v>
      </c>
      <c r="E499" s="136" t="s">
        <v>480</v>
      </c>
      <c r="F499" s="137">
        <v>141813</v>
      </c>
    </row>
    <row r="500" spans="1:6" ht="47.25">
      <c r="A500" s="272">
        <f t="shared" si="7"/>
        <v>489</v>
      </c>
      <c r="B500" s="132" t="s">
        <v>452</v>
      </c>
      <c r="C500" s="133" t="s">
        <v>80</v>
      </c>
      <c r="D500" s="133" t="s">
        <v>257</v>
      </c>
      <c r="E500" s="133" t="s">
        <v>480</v>
      </c>
      <c r="F500" s="134">
        <v>141813</v>
      </c>
    </row>
    <row r="501" spans="1:6" ht="63">
      <c r="A501" s="272">
        <f t="shared" si="7"/>
        <v>490</v>
      </c>
      <c r="B501" s="135" t="s">
        <v>993</v>
      </c>
      <c r="C501" s="136" t="s">
        <v>994</v>
      </c>
      <c r="D501" s="136"/>
      <c r="E501" s="136"/>
      <c r="F501" s="137">
        <v>345704.6</v>
      </c>
    </row>
    <row r="502" spans="1:6" ht="31.5">
      <c r="A502" s="272">
        <f t="shared" si="7"/>
        <v>491</v>
      </c>
      <c r="B502" s="135" t="s">
        <v>950</v>
      </c>
      <c r="C502" s="136" t="s">
        <v>994</v>
      </c>
      <c r="D502" s="136" t="s">
        <v>625</v>
      </c>
      <c r="E502" s="136"/>
      <c r="F502" s="137">
        <v>345704.6</v>
      </c>
    </row>
    <row r="503" spans="1:6" ht="31.5">
      <c r="A503" s="272">
        <f t="shared" si="7"/>
        <v>492</v>
      </c>
      <c r="B503" s="135" t="s">
        <v>626</v>
      </c>
      <c r="C503" s="136" t="s">
        <v>994</v>
      </c>
      <c r="D503" s="136" t="s">
        <v>257</v>
      </c>
      <c r="E503" s="136"/>
      <c r="F503" s="137">
        <v>345704.6</v>
      </c>
    </row>
    <row r="504" spans="1:6" ht="15.75">
      <c r="A504" s="272">
        <f t="shared" si="7"/>
        <v>493</v>
      </c>
      <c r="B504" s="135" t="s">
        <v>382</v>
      </c>
      <c r="C504" s="136" t="s">
        <v>994</v>
      </c>
      <c r="D504" s="136" t="s">
        <v>257</v>
      </c>
      <c r="E504" s="136" t="s">
        <v>505</v>
      </c>
      <c r="F504" s="137">
        <v>345704.6</v>
      </c>
    </row>
    <row r="505" spans="1:6" ht="15.75">
      <c r="A505" s="272">
        <f t="shared" si="7"/>
        <v>494</v>
      </c>
      <c r="B505" s="135" t="s">
        <v>995</v>
      </c>
      <c r="C505" s="136" t="s">
        <v>994</v>
      </c>
      <c r="D505" s="136" t="s">
        <v>257</v>
      </c>
      <c r="E505" s="136" t="s">
        <v>996</v>
      </c>
      <c r="F505" s="137">
        <v>345704.6</v>
      </c>
    </row>
    <row r="506" spans="1:6" ht="15.75">
      <c r="A506" s="272">
        <f t="shared" si="7"/>
        <v>495</v>
      </c>
      <c r="B506" s="132" t="s">
        <v>995</v>
      </c>
      <c r="C506" s="133" t="s">
        <v>994</v>
      </c>
      <c r="D506" s="133" t="s">
        <v>257</v>
      </c>
      <c r="E506" s="133" t="s">
        <v>996</v>
      </c>
      <c r="F506" s="134">
        <v>345704.6</v>
      </c>
    </row>
    <row r="507" spans="1:6" ht="63">
      <c r="A507" s="272">
        <f t="shared" si="7"/>
        <v>496</v>
      </c>
      <c r="B507" s="135" t="s">
        <v>529</v>
      </c>
      <c r="C507" s="136" t="s">
        <v>81</v>
      </c>
      <c r="D507" s="136"/>
      <c r="E507" s="136"/>
      <c r="F507" s="137">
        <v>90000</v>
      </c>
    </row>
    <row r="508" spans="1:6" ht="31.5">
      <c r="A508" s="272">
        <f t="shared" si="7"/>
        <v>497</v>
      </c>
      <c r="B508" s="135" t="s">
        <v>950</v>
      </c>
      <c r="C508" s="136" t="s">
        <v>81</v>
      </c>
      <c r="D508" s="136" t="s">
        <v>625</v>
      </c>
      <c r="E508" s="136"/>
      <c r="F508" s="137">
        <v>90000</v>
      </c>
    </row>
    <row r="509" spans="1:6" ht="31.5">
      <c r="A509" s="272">
        <f t="shared" si="7"/>
        <v>498</v>
      </c>
      <c r="B509" s="135" t="s">
        <v>626</v>
      </c>
      <c r="C509" s="136" t="s">
        <v>81</v>
      </c>
      <c r="D509" s="136" t="s">
        <v>257</v>
      </c>
      <c r="E509" s="136"/>
      <c r="F509" s="137">
        <v>90000</v>
      </c>
    </row>
    <row r="510" spans="1:6" ht="15.75">
      <c r="A510" s="272">
        <f t="shared" si="7"/>
        <v>499</v>
      </c>
      <c r="B510" s="135" t="s">
        <v>619</v>
      </c>
      <c r="C510" s="136" t="s">
        <v>81</v>
      </c>
      <c r="D510" s="136" t="s">
        <v>257</v>
      </c>
      <c r="E510" s="136" t="s">
        <v>501</v>
      </c>
      <c r="F510" s="137">
        <v>90000</v>
      </c>
    </row>
    <row r="511" spans="1:6" ht="47.25">
      <c r="A511" s="272">
        <f t="shared" si="7"/>
        <v>500</v>
      </c>
      <c r="B511" s="135" t="s">
        <v>452</v>
      </c>
      <c r="C511" s="136" t="s">
        <v>81</v>
      </c>
      <c r="D511" s="136" t="s">
        <v>257</v>
      </c>
      <c r="E511" s="136" t="s">
        <v>480</v>
      </c>
      <c r="F511" s="137">
        <v>90000</v>
      </c>
    </row>
    <row r="512" spans="1:6" ht="47.25">
      <c r="A512" s="272">
        <f t="shared" si="7"/>
        <v>501</v>
      </c>
      <c r="B512" s="132" t="s">
        <v>452</v>
      </c>
      <c r="C512" s="133" t="s">
        <v>81</v>
      </c>
      <c r="D512" s="133" t="s">
        <v>257</v>
      </c>
      <c r="E512" s="133" t="s">
        <v>480</v>
      </c>
      <c r="F512" s="134">
        <v>90000</v>
      </c>
    </row>
    <row r="513" spans="1:6" ht="31.5">
      <c r="A513" s="272">
        <f t="shared" si="7"/>
        <v>502</v>
      </c>
      <c r="B513" s="135" t="s">
        <v>621</v>
      </c>
      <c r="C513" s="136" t="s">
        <v>15</v>
      </c>
      <c r="D513" s="136"/>
      <c r="E513" s="136"/>
      <c r="F513" s="137">
        <v>2474485.79</v>
      </c>
    </row>
    <row r="514" spans="1:6" ht="63">
      <c r="A514" s="272">
        <f t="shared" si="7"/>
        <v>503</v>
      </c>
      <c r="B514" s="135" t="s">
        <v>530</v>
      </c>
      <c r="C514" s="136" t="s">
        <v>82</v>
      </c>
      <c r="D514" s="136"/>
      <c r="E514" s="136"/>
      <c r="F514" s="137">
        <v>2474485.79</v>
      </c>
    </row>
    <row r="515" spans="1:6" ht="47.25">
      <c r="A515" s="272">
        <f t="shared" si="7"/>
        <v>504</v>
      </c>
      <c r="B515" s="135" t="s">
        <v>623</v>
      </c>
      <c r="C515" s="136" t="s">
        <v>82</v>
      </c>
      <c r="D515" s="136" t="s">
        <v>256</v>
      </c>
      <c r="E515" s="136"/>
      <c r="F515" s="137">
        <v>2215188.2200000002</v>
      </c>
    </row>
    <row r="516" spans="1:6" ht="15.75">
      <c r="A516" s="272">
        <f t="shared" si="7"/>
        <v>505</v>
      </c>
      <c r="B516" s="135" t="s">
        <v>624</v>
      </c>
      <c r="C516" s="136" t="s">
        <v>82</v>
      </c>
      <c r="D516" s="136" t="s">
        <v>270</v>
      </c>
      <c r="E516" s="136"/>
      <c r="F516" s="137">
        <v>2215188.2200000002</v>
      </c>
    </row>
    <row r="517" spans="1:6" ht="15.75">
      <c r="A517" s="272">
        <f t="shared" si="7"/>
        <v>506</v>
      </c>
      <c r="B517" s="135" t="s">
        <v>619</v>
      </c>
      <c r="C517" s="136" t="s">
        <v>82</v>
      </c>
      <c r="D517" s="136" t="s">
        <v>270</v>
      </c>
      <c r="E517" s="136" t="s">
        <v>501</v>
      </c>
      <c r="F517" s="137">
        <v>2215188.2200000002</v>
      </c>
    </row>
    <row r="518" spans="1:6" ht="47.25">
      <c r="A518" s="272">
        <f t="shared" si="7"/>
        <v>507</v>
      </c>
      <c r="B518" s="135" t="s">
        <v>452</v>
      </c>
      <c r="C518" s="136" t="s">
        <v>82</v>
      </c>
      <c r="D518" s="136" t="s">
        <v>270</v>
      </c>
      <c r="E518" s="136" t="s">
        <v>480</v>
      </c>
      <c r="F518" s="137">
        <v>2215188.2200000002</v>
      </c>
    </row>
    <row r="519" spans="1:6" ht="47.25">
      <c r="A519" s="272">
        <f t="shared" si="7"/>
        <v>508</v>
      </c>
      <c r="B519" s="132" t="s">
        <v>452</v>
      </c>
      <c r="C519" s="133" t="s">
        <v>82</v>
      </c>
      <c r="D519" s="133" t="s">
        <v>270</v>
      </c>
      <c r="E519" s="133" t="s">
        <v>480</v>
      </c>
      <c r="F519" s="134">
        <v>2215188.2200000002</v>
      </c>
    </row>
    <row r="520" spans="1:6" ht="31.5">
      <c r="A520" s="272">
        <f t="shared" si="7"/>
        <v>509</v>
      </c>
      <c r="B520" s="135" t="s">
        <v>950</v>
      </c>
      <c r="C520" s="136" t="s">
        <v>82</v>
      </c>
      <c r="D520" s="136" t="s">
        <v>625</v>
      </c>
      <c r="E520" s="136"/>
      <c r="F520" s="137">
        <v>259297.57</v>
      </c>
    </row>
    <row r="521" spans="1:6" ht="31.5">
      <c r="A521" s="272">
        <f t="shared" si="7"/>
        <v>510</v>
      </c>
      <c r="B521" s="135" t="s">
        <v>626</v>
      </c>
      <c r="C521" s="136" t="s">
        <v>82</v>
      </c>
      <c r="D521" s="136" t="s">
        <v>257</v>
      </c>
      <c r="E521" s="136"/>
      <c r="F521" s="137">
        <v>259297.57</v>
      </c>
    </row>
    <row r="522" spans="1:6" ht="15.75">
      <c r="A522" s="272">
        <f t="shared" si="7"/>
        <v>511</v>
      </c>
      <c r="B522" s="135" t="s">
        <v>619</v>
      </c>
      <c r="C522" s="136" t="s">
        <v>82</v>
      </c>
      <c r="D522" s="136" t="s">
        <v>257</v>
      </c>
      <c r="E522" s="136" t="s">
        <v>501</v>
      </c>
      <c r="F522" s="137">
        <v>259297.57</v>
      </c>
    </row>
    <row r="523" spans="1:6" ht="47.25">
      <c r="A523" s="272">
        <f t="shared" si="7"/>
        <v>512</v>
      </c>
      <c r="B523" s="135" t="s">
        <v>452</v>
      </c>
      <c r="C523" s="136" t="s">
        <v>82</v>
      </c>
      <c r="D523" s="136" t="s">
        <v>257</v>
      </c>
      <c r="E523" s="136" t="s">
        <v>480</v>
      </c>
      <c r="F523" s="137">
        <v>259297.57</v>
      </c>
    </row>
    <row r="524" spans="1:6" ht="47.25">
      <c r="A524" s="272">
        <f t="shared" si="7"/>
        <v>513</v>
      </c>
      <c r="B524" s="132" t="s">
        <v>452</v>
      </c>
      <c r="C524" s="133" t="s">
        <v>82</v>
      </c>
      <c r="D524" s="133" t="s">
        <v>257</v>
      </c>
      <c r="E524" s="133" t="s">
        <v>480</v>
      </c>
      <c r="F524" s="134">
        <v>259297.57</v>
      </c>
    </row>
    <row r="525" spans="1:6" ht="47.25">
      <c r="A525" s="272">
        <f t="shared" si="7"/>
        <v>514</v>
      </c>
      <c r="B525" s="135" t="s">
        <v>61</v>
      </c>
      <c r="C525" s="136" t="s">
        <v>62</v>
      </c>
      <c r="D525" s="136"/>
      <c r="E525" s="136"/>
      <c r="F525" s="137">
        <v>100000</v>
      </c>
    </row>
    <row r="526" spans="1:6" ht="31.5">
      <c r="A526" s="272">
        <f t="shared" ref="A526:A589" si="8">A525+1</f>
        <v>515</v>
      </c>
      <c r="B526" s="135" t="s">
        <v>997</v>
      </c>
      <c r="C526" s="136" t="s">
        <v>63</v>
      </c>
      <c r="D526" s="136"/>
      <c r="E526" s="136"/>
      <c r="F526" s="137">
        <v>100000</v>
      </c>
    </row>
    <row r="527" spans="1:6" ht="94.5">
      <c r="A527" s="272">
        <f t="shared" si="8"/>
        <v>516</v>
      </c>
      <c r="B527" s="138" t="s">
        <v>1009</v>
      </c>
      <c r="C527" s="136" t="s">
        <v>998</v>
      </c>
      <c r="D527" s="136"/>
      <c r="E527" s="136"/>
      <c r="F527" s="137">
        <v>100000</v>
      </c>
    </row>
    <row r="528" spans="1:6" ht="15.75">
      <c r="A528" s="272">
        <f t="shared" si="8"/>
        <v>517</v>
      </c>
      <c r="B528" s="135" t="s">
        <v>540</v>
      </c>
      <c r="C528" s="136" t="s">
        <v>998</v>
      </c>
      <c r="D528" s="136" t="s">
        <v>541</v>
      </c>
      <c r="E528" s="136"/>
      <c r="F528" s="137">
        <v>100000</v>
      </c>
    </row>
    <row r="529" spans="1:6" ht="47.25">
      <c r="A529" s="272">
        <f t="shared" si="8"/>
        <v>518</v>
      </c>
      <c r="B529" s="135" t="s">
        <v>953</v>
      </c>
      <c r="C529" s="136" t="s">
        <v>998</v>
      </c>
      <c r="D529" s="136" t="s">
        <v>559</v>
      </c>
      <c r="E529" s="136"/>
      <c r="F529" s="137">
        <v>100000</v>
      </c>
    </row>
    <row r="530" spans="1:6" ht="15.75">
      <c r="A530" s="272">
        <f t="shared" si="8"/>
        <v>519</v>
      </c>
      <c r="B530" s="135" t="s">
        <v>531</v>
      </c>
      <c r="C530" s="136" t="s">
        <v>998</v>
      </c>
      <c r="D530" s="136" t="s">
        <v>559</v>
      </c>
      <c r="E530" s="136" t="s">
        <v>504</v>
      </c>
      <c r="F530" s="137">
        <v>100000</v>
      </c>
    </row>
    <row r="531" spans="1:6" ht="15.75">
      <c r="A531" s="272">
        <f t="shared" si="8"/>
        <v>520</v>
      </c>
      <c r="B531" s="135" t="s">
        <v>553</v>
      </c>
      <c r="C531" s="136" t="s">
        <v>998</v>
      </c>
      <c r="D531" s="136" t="s">
        <v>559</v>
      </c>
      <c r="E531" s="136" t="s">
        <v>481</v>
      </c>
      <c r="F531" s="137">
        <v>100000</v>
      </c>
    </row>
    <row r="532" spans="1:6" ht="15.75">
      <c r="A532" s="272">
        <f t="shared" si="8"/>
        <v>521</v>
      </c>
      <c r="B532" s="132" t="s">
        <v>553</v>
      </c>
      <c r="C532" s="133" t="s">
        <v>998</v>
      </c>
      <c r="D532" s="133" t="s">
        <v>559</v>
      </c>
      <c r="E532" s="133" t="s">
        <v>481</v>
      </c>
      <c r="F532" s="134">
        <v>100000</v>
      </c>
    </row>
    <row r="533" spans="1:6" ht="47.25">
      <c r="A533" s="272">
        <f t="shared" si="8"/>
        <v>522</v>
      </c>
      <c r="B533" s="135" t="s">
        <v>999</v>
      </c>
      <c r="C533" s="136" t="s">
        <v>1000</v>
      </c>
      <c r="D533" s="136"/>
      <c r="E533" s="136"/>
      <c r="F533" s="137">
        <v>750000</v>
      </c>
    </row>
    <row r="534" spans="1:6" ht="78.75">
      <c r="A534" s="272">
        <f t="shared" si="8"/>
        <v>523</v>
      </c>
      <c r="B534" s="138" t="s">
        <v>1623</v>
      </c>
      <c r="C534" s="136" t="s">
        <v>1001</v>
      </c>
      <c r="D534" s="136"/>
      <c r="E534" s="136"/>
      <c r="F534" s="137">
        <v>750000</v>
      </c>
    </row>
    <row r="535" spans="1:6" ht="31.5">
      <c r="A535" s="272">
        <f t="shared" si="8"/>
        <v>524</v>
      </c>
      <c r="B535" s="135" t="s">
        <v>950</v>
      </c>
      <c r="C535" s="136" t="s">
        <v>1001</v>
      </c>
      <c r="D535" s="136" t="s">
        <v>625</v>
      </c>
      <c r="E535" s="136"/>
      <c r="F535" s="137">
        <v>750000</v>
      </c>
    </row>
    <row r="536" spans="1:6" ht="31.5">
      <c r="A536" s="272">
        <f t="shared" si="8"/>
        <v>525</v>
      </c>
      <c r="B536" s="135" t="s">
        <v>626</v>
      </c>
      <c r="C536" s="136" t="s">
        <v>1001</v>
      </c>
      <c r="D536" s="136" t="s">
        <v>257</v>
      </c>
      <c r="E536" s="136"/>
      <c r="F536" s="137">
        <v>750000</v>
      </c>
    </row>
    <row r="537" spans="1:6" ht="15.75">
      <c r="A537" s="272">
        <f t="shared" si="8"/>
        <v>526</v>
      </c>
      <c r="B537" s="135" t="s">
        <v>531</v>
      </c>
      <c r="C537" s="136" t="s">
        <v>1001</v>
      </c>
      <c r="D537" s="136" t="s">
        <v>257</v>
      </c>
      <c r="E537" s="136" t="s">
        <v>504</v>
      </c>
      <c r="F537" s="137">
        <v>750000</v>
      </c>
    </row>
    <row r="538" spans="1:6" ht="15.75">
      <c r="A538" s="272">
        <f t="shared" si="8"/>
        <v>527</v>
      </c>
      <c r="B538" s="135" t="s">
        <v>553</v>
      </c>
      <c r="C538" s="136" t="s">
        <v>1001</v>
      </c>
      <c r="D538" s="136" t="s">
        <v>257</v>
      </c>
      <c r="E538" s="136" t="s">
        <v>481</v>
      </c>
      <c r="F538" s="137">
        <v>750000</v>
      </c>
    </row>
    <row r="539" spans="1:6" ht="15.75">
      <c r="A539" s="272">
        <f t="shared" si="8"/>
        <v>528</v>
      </c>
      <c r="B539" s="132" t="s">
        <v>553</v>
      </c>
      <c r="C539" s="133" t="s">
        <v>1001</v>
      </c>
      <c r="D539" s="133" t="s">
        <v>257</v>
      </c>
      <c r="E539" s="133" t="s">
        <v>481</v>
      </c>
      <c r="F539" s="134">
        <v>750000</v>
      </c>
    </row>
    <row r="540" spans="1:6" ht="15.75">
      <c r="A540" s="272">
        <f t="shared" si="8"/>
        <v>529</v>
      </c>
      <c r="B540" s="135" t="s">
        <v>1002</v>
      </c>
      <c r="C540" s="136" t="s">
        <v>37</v>
      </c>
      <c r="D540" s="136"/>
      <c r="E540" s="136"/>
      <c r="F540" s="137">
        <v>100000</v>
      </c>
    </row>
    <row r="541" spans="1:6" ht="15.75">
      <c r="A541" s="272">
        <f t="shared" si="8"/>
        <v>530</v>
      </c>
      <c r="B541" s="135" t="s">
        <v>38</v>
      </c>
      <c r="C541" s="136" t="s">
        <v>39</v>
      </c>
      <c r="D541" s="136"/>
      <c r="E541" s="136"/>
      <c r="F541" s="137">
        <v>100000</v>
      </c>
    </row>
    <row r="542" spans="1:6" ht="47.25">
      <c r="A542" s="272">
        <f t="shared" si="8"/>
        <v>531</v>
      </c>
      <c r="B542" s="135" t="s">
        <v>97</v>
      </c>
      <c r="C542" s="136" t="s">
        <v>98</v>
      </c>
      <c r="D542" s="136"/>
      <c r="E542" s="136"/>
      <c r="F542" s="137">
        <v>100000</v>
      </c>
    </row>
    <row r="543" spans="1:6" ht="31.5">
      <c r="A543" s="272">
        <f t="shared" si="8"/>
        <v>532</v>
      </c>
      <c r="B543" s="135" t="s">
        <v>950</v>
      </c>
      <c r="C543" s="136" t="s">
        <v>98</v>
      </c>
      <c r="D543" s="136" t="s">
        <v>625</v>
      </c>
      <c r="E543" s="136"/>
      <c r="F543" s="137">
        <v>100000</v>
      </c>
    </row>
    <row r="544" spans="1:6" ht="31.5">
      <c r="A544" s="272">
        <f t="shared" si="8"/>
        <v>533</v>
      </c>
      <c r="B544" s="135" t="s">
        <v>626</v>
      </c>
      <c r="C544" s="136" t="s">
        <v>98</v>
      </c>
      <c r="D544" s="136" t="s">
        <v>257</v>
      </c>
      <c r="E544" s="136"/>
      <c r="F544" s="137">
        <v>100000</v>
      </c>
    </row>
    <row r="545" spans="1:6" ht="15.75">
      <c r="A545" s="272">
        <f t="shared" si="8"/>
        <v>534</v>
      </c>
      <c r="B545" s="135" t="s">
        <v>35</v>
      </c>
      <c r="C545" s="136" t="s">
        <v>98</v>
      </c>
      <c r="D545" s="136" t="s">
        <v>257</v>
      </c>
      <c r="E545" s="136" t="s">
        <v>0</v>
      </c>
      <c r="F545" s="137">
        <v>100000</v>
      </c>
    </row>
    <row r="546" spans="1:6" ht="15.75">
      <c r="A546" s="272">
        <f t="shared" si="8"/>
        <v>535</v>
      </c>
      <c r="B546" s="135" t="s">
        <v>36</v>
      </c>
      <c r="C546" s="136" t="s">
        <v>98</v>
      </c>
      <c r="D546" s="136" t="s">
        <v>257</v>
      </c>
      <c r="E546" s="136" t="s">
        <v>1</v>
      </c>
      <c r="F546" s="137">
        <v>100000</v>
      </c>
    </row>
    <row r="547" spans="1:6" ht="15.75">
      <c r="A547" s="272">
        <f t="shared" si="8"/>
        <v>536</v>
      </c>
      <c r="B547" s="132" t="s">
        <v>36</v>
      </c>
      <c r="C547" s="133" t="s">
        <v>98</v>
      </c>
      <c r="D547" s="133" t="s">
        <v>257</v>
      </c>
      <c r="E547" s="133" t="s">
        <v>1</v>
      </c>
      <c r="F547" s="134">
        <v>100000</v>
      </c>
    </row>
    <row r="548" spans="1:6" ht="31.5">
      <c r="A548" s="272">
        <f t="shared" si="8"/>
        <v>537</v>
      </c>
      <c r="B548" s="135" t="s">
        <v>539</v>
      </c>
      <c r="C548" s="136" t="s">
        <v>19</v>
      </c>
      <c r="D548" s="136"/>
      <c r="E548" s="136"/>
      <c r="F548" s="137">
        <v>3406111.26</v>
      </c>
    </row>
    <row r="549" spans="1:6" ht="15.75">
      <c r="A549" s="272">
        <f t="shared" si="8"/>
        <v>538</v>
      </c>
      <c r="B549" s="135" t="s">
        <v>1003</v>
      </c>
      <c r="C549" s="136" t="s">
        <v>20</v>
      </c>
      <c r="D549" s="136"/>
      <c r="E549" s="136"/>
      <c r="F549" s="137">
        <v>58300</v>
      </c>
    </row>
    <row r="550" spans="1:6" ht="78.75">
      <c r="A550" s="272">
        <f t="shared" si="8"/>
        <v>539</v>
      </c>
      <c r="B550" s="138" t="s">
        <v>1710</v>
      </c>
      <c r="C550" s="136" t="s">
        <v>1711</v>
      </c>
      <c r="D550" s="136"/>
      <c r="E550" s="136"/>
      <c r="F550" s="137">
        <v>14600</v>
      </c>
    </row>
    <row r="551" spans="1:6" ht="15.75">
      <c r="A551" s="272">
        <f t="shared" si="8"/>
        <v>540</v>
      </c>
      <c r="B551" s="135" t="s">
        <v>540</v>
      </c>
      <c r="C551" s="136" t="s">
        <v>1711</v>
      </c>
      <c r="D551" s="136" t="s">
        <v>541</v>
      </c>
      <c r="E551" s="136"/>
      <c r="F551" s="137">
        <v>14600</v>
      </c>
    </row>
    <row r="552" spans="1:6" ht="47.25">
      <c r="A552" s="272">
        <f t="shared" si="8"/>
        <v>541</v>
      </c>
      <c r="B552" s="135" t="s">
        <v>953</v>
      </c>
      <c r="C552" s="136" t="s">
        <v>1711</v>
      </c>
      <c r="D552" s="136" t="s">
        <v>559</v>
      </c>
      <c r="E552" s="136"/>
      <c r="F552" s="137">
        <v>14600</v>
      </c>
    </row>
    <row r="553" spans="1:6" ht="15.75">
      <c r="A553" s="272">
        <f t="shared" si="8"/>
        <v>542</v>
      </c>
      <c r="B553" s="135" t="s">
        <v>531</v>
      </c>
      <c r="C553" s="136" t="s">
        <v>1711</v>
      </c>
      <c r="D553" s="136" t="s">
        <v>559</v>
      </c>
      <c r="E553" s="136" t="s">
        <v>504</v>
      </c>
      <c r="F553" s="137">
        <v>14600</v>
      </c>
    </row>
    <row r="554" spans="1:6" ht="15.75">
      <c r="A554" s="272">
        <f t="shared" si="8"/>
        <v>543</v>
      </c>
      <c r="B554" s="135" t="s">
        <v>550</v>
      </c>
      <c r="C554" s="136" t="s">
        <v>1711</v>
      </c>
      <c r="D554" s="136" t="s">
        <v>559</v>
      </c>
      <c r="E554" s="136" t="s">
        <v>482</v>
      </c>
      <c r="F554" s="137">
        <v>14600</v>
      </c>
    </row>
    <row r="555" spans="1:6" ht="15.75">
      <c r="A555" s="272">
        <f t="shared" si="8"/>
        <v>544</v>
      </c>
      <c r="B555" s="132" t="s">
        <v>550</v>
      </c>
      <c r="C555" s="133" t="s">
        <v>1711</v>
      </c>
      <c r="D555" s="133" t="s">
        <v>559</v>
      </c>
      <c r="E555" s="133" t="s">
        <v>482</v>
      </c>
      <c r="F555" s="134">
        <v>14600</v>
      </c>
    </row>
    <row r="556" spans="1:6" ht="78.75">
      <c r="A556" s="272">
        <f t="shared" si="8"/>
        <v>545</v>
      </c>
      <c r="B556" s="138" t="s">
        <v>1712</v>
      </c>
      <c r="C556" s="136" t="s">
        <v>1713</v>
      </c>
      <c r="D556" s="136"/>
      <c r="E556" s="136"/>
      <c r="F556" s="137">
        <v>43700</v>
      </c>
    </row>
    <row r="557" spans="1:6" ht="15.75">
      <c r="A557" s="272">
        <f t="shared" si="8"/>
        <v>546</v>
      </c>
      <c r="B557" s="135" t="s">
        <v>540</v>
      </c>
      <c r="C557" s="136" t="s">
        <v>1713</v>
      </c>
      <c r="D557" s="136" t="s">
        <v>541</v>
      </c>
      <c r="E557" s="136"/>
      <c r="F557" s="137">
        <v>43700</v>
      </c>
    </row>
    <row r="558" spans="1:6" ht="47.25">
      <c r="A558" s="272">
        <f t="shared" si="8"/>
        <v>547</v>
      </c>
      <c r="B558" s="135" t="s">
        <v>953</v>
      </c>
      <c r="C558" s="136" t="s">
        <v>1713</v>
      </c>
      <c r="D558" s="136" t="s">
        <v>559</v>
      </c>
      <c r="E558" s="136"/>
      <c r="F558" s="137">
        <v>43700</v>
      </c>
    </row>
    <row r="559" spans="1:6" ht="15.75">
      <c r="A559" s="272">
        <f t="shared" si="8"/>
        <v>548</v>
      </c>
      <c r="B559" s="135" t="s">
        <v>531</v>
      </c>
      <c r="C559" s="136" t="s">
        <v>1713</v>
      </c>
      <c r="D559" s="136" t="s">
        <v>559</v>
      </c>
      <c r="E559" s="136" t="s">
        <v>504</v>
      </c>
      <c r="F559" s="137">
        <v>43700</v>
      </c>
    </row>
    <row r="560" spans="1:6" ht="15.75">
      <c r="A560" s="272">
        <f t="shared" si="8"/>
        <v>549</v>
      </c>
      <c r="B560" s="135" t="s">
        <v>550</v>
      </c>
      <c r="C560" s="136" t="s">
        <v>1713</v>
      </c>
      <c r="D560" s="136" t="s">
        <v>559</v>
      </c>
      <c r="E560" s="136" t="s">
        <v>482</v>
      </c>
      <c r="F560" s="137">
        <v>43700</v>
      </c>
    </row>
    <row r="561" spans="1:6" ht="15.75">
      <c r="A561" s="272">
        <f t="shared" si="8"/>
        <v>550</v>
      </c>
      <c r="B561" s="132" t="s">
        <v>550</v>
      </c>
      <c r="C561" s="133" t="s">
        <v>1713</v>
      </c>
      <c r="D561" s="133" t="s">
        <v>559</v>
      </c>
      <c r="E561" s="133" t="s">
        <v>482</v>
      </c>
      <c r="F561" s="134">
        <v>43700</v>
      </c>
    </row>
    <row r="562" spans="1:6" ht="31.5">
      <c r="A562" s="272">
        <f t="shared" si="8"/>
        <v>551</v>
      </c>
      <c r="B562" s="135" t="s">
        <v>562</v>
      </c>
      <c r="C562" s="136" t="s">
        <v>23</v>
      </c>
      <c r="D562" s="136"/>
      <c r="E562" s="136"/>
      <c r="F562" s="137">
        <v>101500</v>
      </c>
    </row>
    <row r="563" spans="1:6" ht="110.25">
      <c r="A563" s="272">
        <f t="shared" si="8"/>
        <v>552</v>
      </c>
      <c r="B563" s="138" t="s">
        <v>563</v>
      </c>
      <c r="C563" s="136" t="s">
        <v>86</v>
      </c>
      <c r="D563" s="136"/>
      <c r="E563" s="136"/>
      <c r="F563" s="137">
        <v>101500</v>
      </c>
    </row>
    <row r="564" spans="1:6" ht="31.5">
      <c r="A564" s="272">
        <f t="shared" si="8"/>
        <v>553</v>
      </c>
      <c r="B564" s="135" t="s">
        <v>950</v>
      </c>
      <c r="C564" s="136" t="s">
        <v>86</v>
      </c>
      <c r="D564" s="136" t="s">
        <v>625</v>
      </c>
      <c r="E564" s="136"/>
      <c r="F564" s="137">
        <v>101500</v>
      </c>
    </row>
    <row r="565" spans="1:6" ht="31.5">
      <c r="A565" s="272">
        <f t="shared" si="8"/>
        <v>554</v>
      </c>
      <c r="B565" s="135" t="s">
        <v>626</v>
      </c>
      <c r="C565" s="136" t="s">
        <v>86</v>
      </c>
      <c r="D565" s="136" t="s">
        <v>257</v>
      </c>
      <c r="E565" s="136"/>
      <c r="F565" s="137">
        <v>101500</v>
      </c>
    </row>
    <row r="566" spans="1:6" ht="15.75">
      <c r="A566" s="272">
        <f t="shared" si="8"/>
        <v>555</v>
      </c>
      <c r="B566" s="135" t="s">
        <v>531</v>
      </c>
      <c r="C566" s="136" t="s">
        <v>86</v>
      </c>
      <c r="D566" s="136" t="s">
        <v>257</v>
      </c>
      <c r="E566" s="136" t="s">
        <v>504</v>
      </c>
      <c r="F566" s="137">
        <v>101500</v>
      </c>
    </row>
    <row r="567" spans="1:6" ht="15.75">
      <c r="A567" s="272">
        <f t="shared" si="8"/>
        <v>556</v>
      </c>
      <c r="B567" s="135" t="s">
        <v>553</v>
      </c>
      <c r="C567" s="136" t="s">
        <v>86</v>
      </c>
      <c r="D567" s="136" t="s">
        <v>257</v>
      </c>
      <c r="E567" s="136" t="s">
        <v>481</v>
      </c>
      <c r="F567" s="137">
        <v>101500</v>
      </c>
    </row>
    <row r="568" spans="1:6" ht="15.75">
      <c r="A568" s="272">
        <f t="shared" si="8"/>
        <v>557</v>
      </c>
      <c r="B568" s="132" t="s">
        <v>553</v>
      </c>
      <c r="C568" s="133" t="s">
        <v>86</v>
      </c>
      <c r="D568" s="133" t="s">
        <v>257</v>
      </c>
      <c r="E568" s="133" t="s">
        <v>481</v>
      </c>
      <c r="F568" s="134">
        <v>101500</v>
      </c>
    </row>
    <row r="569" spans="1:6" ht="15.75">
      <c r="A569" s="272">
        <f t="shared" si="8"/>
        <v>558</v>
      </c>
      <c r="B569" s="135" t="s">
        <v>362</v>
      </c>
      <c r="C569" s="136" t="s">
        <v>22</v>
      </c>
      <c r="D569" s="136"/>
      <c r="E569" s="136"/>
      <c r="F569" s="137">
        <v>3131058.29</v>
      </c>
    </row>
    <row r="570" spans="1:6" ht="63">
      <c r="A570" s="272">
        <f t="shared" si="8"/>
        <v>559</v>
      </c>
      <c r="B570" s="135" t="s">
        <v>560</v>
      </c>
      <c r="C570" s="136" t="s">
        <v>84</v>
      </c>
      <c r="D570" s="136"/>
      <c r="E570" s="136"/>
      <c r="F570" s="137">
        <v>659958.29</v>
      </c>
    </row>
    <row r="571" spans="1:6" ht="47.25">
      <c r="A571" s="272">
        <f t="shared" si="8"/>
        <v>560</v>
      </c>
      <c r="B571" s="135" t="s">
        <v>623</v>
      </c>
      <c r="C571" s="136" t="s">
        <v>84</v>
      </c>
      <c r="D571" s="136" t="s">
        <v>256</v>
      </c>
      <c r="E571" s="136"/>
      <c r="F571" s="137">
        <v>659958.29</v>
      </c>
    </row>
    <row r="572" spans="1:6" ht="15.75">
      <c r="A572" s="272">
        <f t="shared" si="8"/>
        <v>561</v>
      </c>
      <c r="B572" s="135" t="s">
        <v>624</v>
      </c>
      <c r="C572" s="136" t="s">
        <v>84</v>
      </c>
      <c r="D572" s="136" t="s">
        <v>270</v>
      </c>
      <c r="E572" s="136"/>
      <c r="F572" s="137">
        <v>659958.29</v>
      </c>
    </row>
    <row r="573" spans="1:6" ht="15.75">
      <c r="A573" s="272">
        <f t="shared" si="8"/>
        <v>562</v>
      </c>
      <c r="B573" s="135" t="s">
        <v>531</v>
      </c>
      <c r="C573" s="136" t="s">
        <v>84</v>
      </c>
      <c r="D573" s="136" t="s">
        <v>270</v>
      </c>
      <c r="E573" s="136" t="s">
        <v>504</v>
      </c>
      <c r="F573" s="137">
        <v>659958.29</v>
      </c>
    </row>
    <row r="574" spans="1:6" ht="15.75">
      <c r="A574" s="272">
        <f t="shared" si="8"/>
        <v>563</v>
      </c>
      <c r="B574" s="135" t="s">
        <v>550</v>
      </c>
      <c r="C574" s="136" t="s">
        <v>84</v>
      </c>
      <c r="D574" s="136" t="s">
        <v>270</v>
      </c>
      <c r="E574" s="136" t="s">
        <v>482</v>
      </c>
      <c r="F574" s="137">
        <v>659958.29</v>
      </c>
    </row>
    <row r="575" spans="1:6" ht="15.75">
      <c r="A575" s="272">
        <f t="shared" si="8"/>
        <v>564</v>
      </c>
      <c r="B575" s="132" t="s">
        <v>550</v>
      </c>
      <c r="C575" s="133" t="s">
        <v>84</v>
      </c>
      <c r="D575" s="133" t="s">
        <v>270</v>
      </c>
      <c r="E575" s="133" t="s">
        <v>482</v>
      </c>
      <c r="F575" s="134">
        <v>659958.29</v>
      </c>
    </row>
    <row r="576" spans="1:6" ht="94.5">
      <c r="A576" s="272">
        <f t="shared" si="8"/>
        <v>565</v>
      </c>
      <c r="B576" s="138" t="s">
        <v>561</v>
      </c>
      <c r="C576" s="136" t="s">
        <v>85</v>
      </c>
      <c r="D576" s="136"/>
      <c r="E576" s="136"/>
      <c r="F576" s="137">
        <v>2471100</v>
      </c>
    </row>
    <row r="577" spans="1:6" ht="47.25">
      <c r="A577" s="272">
        <f t="shared" si="8"/>
        <v>566</v>
      </c>
      <c r="B577" s="135" t="s">
        <v>623</v>
      </c>
      <c r="C577" s="136" t="s">
        <v>85</v>
      </c>
      <c r="D577" s="136" t="s">
        <v>256</v>
      </c>
      <c r="E577" s="136"/>
      <c r="F577" s="137">
        <v>2084700</v>
      </c>
    </row>
    <row r="578" spans="1:6" ht="15.75">
      <c r="A578" s="272">
        <f t="shared" si="8"/>
        <v>567</v>
      </c>
      <c r="B578" s="135" t="s">
        <v>624</v>
      </c>
      <c r="C578" s="136" t="s">
        <v>85</v>
      </c>
      <c r="D578" s="136" t="s">
        <v>270</v>
      </c>
      <c r="E578" s="136"/>
      <c r="F578" s="137">
        <v>2084700</v>
      </c>
    </row>
    <row r="579" spans="1:6" ht="15.75">
      <c r="A579" s="272">
        <f t="shared" si="8"/>
        <v>568</v>
      </c>
      <c r="B579" s="135" t="s">
        <v>531</v>
      </c>
      <c r="C579" s="136" t="s">
        <v>85</v>
      </c>
      <c r="D579" s="136" t="s">
        <v>270</v>
      </c>
      <c r="E579" s="136" t="s">
        <v>504</v>
      </c>
      <c r="F579" s="137">
        <v>2084700</v>
      </c>
    </row>
    <row r="580" spans="1:6" ht="15.75">
      <c r="A580" s="272">
        <f t="shared" si="8"/>
        <v>569</v>
      </c>
      <c r="B580" s="135" t="s">
        <v>550</v>
      </c>
      <c r="C580" s="136" t="s">
        <v>85</v>
      </c>
      <c r="D580" s="136" t="s">
        <v>270</v>
      </c>
      <c r="E580" s="136" t="s">
        <v>482</v>
      </c>
      <c r="F580" s="137">
        <v>2084700</v>
      </c>
    </row>
    <row r="581" spans="1:6" ht="15.75">
      <c r="A581" s="272">
        <f t="shared" si="8"/>
        <v>570</v>
      </c>
      <c r="B581" s="132" t="s">
        <v>550</v>
      </c>
      <c r="C581" s="133" t="s">
        <v>85</v>
      </c>
      <c r="D581" s="133" t="s">
        <v>270</v>
      </c>
      <c r="E581" s="133" t="s">
        <v>482</v>
      </c>
      <c r="F581" s="134">
        <v>2084700</v>
      </c>
    </row>
    <row r="582" spans="1:6" ht="31.5">
      <c r="A582" s="272">
        <f t="shared" si="8"/>
        <v>571</v>
      </c>
      <c r="B582" s="135" t="s">
        <v>950</v>
      </c>
      <c r="C582" s="136" t="s">
        <v>85</v>
      </c>
      <c r="D582" s="136" t="s">
        <v>625</v>
      </c>
      <c r="E582" s="136"/>
      <c r="F582" s="137">
        <v>386400</v>
      </c>
    </row>
    <row r="583" spans="1:6" ht="31.5">
      <c r="A583" s="272">
        <f t="shared" si="8"/>
        <v>572</v>
      </c>
      <c r="B583" s="135" t="s">
        <v>626</v>
      </c>
      <c r="C583" s="136" t="s">
        <v>85</v>
      </c>
      <c r="D583" s="136" t="s">
        <v>257</v>
      </c>
      <c r="E583" s="136"/>
      <c r="F583" s="137">
        <v>386400</v>
      </c>
    </row>
    <row r="584" spans="1:6" ht="15.75">
      <c r="A584" s="272">
        <f t="shared" si="8"/>
        <v>573</v>
      </c>
      <c r="B584" s="135" t="s">
        <v>531</v>
      </c>
      <c r="C584" s="136" t="s">
        <v>85</v>
      </c>
      <c r="D584" s="136" t="s">
        <v>257</v>
      </c>
      <c r="E584" s="136" t="s">
        <v>504</v>
      </c>
      <c r="F584" s="137">
        <v>386400</v>
      </c>
    </row>
    <row r="585" spans="1:6" ht="15.75">
      <c r="A585" s="272">
        <f t="shared" si="8"/>
        <v>574</v>
      </c>
      <c r="B585" s="135" t="s">
        <v>550</v>
      </c>
      <c r="C585" s="136" t="s">
        <v>85</v>
      </c>
      <c r="D585" s="136" t="s">
        <v>257</v>
      </c>
      <c r="E585" s="136" t="s">
        <v>482</v>
      </c>
      <c r="F585" s="137">
        <v>386400</v>
      </c>
    </row>
    <row r="586" spans="1:6" ht="15.75">
      <c r="A586" s="272">
        <f t="shared" si="8"/>
        <v>575</v>
      </c>
      <c r="B586" s="132" t="s">
        <v>550</v>
      </c>
      <c r="C586" s="133" t="s">
        <v>85</v>
      </c>
      <c r="D586" s="133" t="s">
        <v>257</v>
      </c>
      <c r="E586" s="133" t="s">
        <v>482</v>
      </c>
      <c r="F586" s="134">
        <v>386400</v>
      </c>
    </row>
    <row r="587" spans="1:6" ht="15.75">
      <c r="A587" s="272">
        <f t="shared" si="8"/>
        <v>576</v>
      </c>
      <c r="B587" s="135" t="s">
        <v>1714</v>
      </c>
      <c r="C587" s="136" t="s">
        <v>1715</v>
      </c>
      <c r="D587" s="136"/>
      <c r="E587" s="136"/>
      <c r="F587" s="137">
        <v>51010</v>
      </c>
    </row>
    <row r="588" spans="1:6" ht="94.5">
      <c r="A588" s="272">
        <f t="shared" si="8"/>
        <v>577</v>
      </c>
      <c r="B588" s="138" t="s">
        <v>1716</v>
      </c>
      <c r="C588" s="136" t="s">
        <v>1717</v>
      </c>
      <c r="D588" s="136"/>
      <c r="E588" s="136"/>
      <c r="F588" s="137">
        <v>51010</v>
      </c>
    </row>
    <row r="589" spans="1:6" ht="31.5">
      <c r="A589" s="272">
        <f t="shared" si="8"/>
        <v>578</v>
      </c>
      <c r="B589" s="135" t="s">
        <v>950</v>
      </c>
      <c r="C589" s="136" t="s">
        <v>1717</v>
      </c>
      <c r="D589" s="136" t="s">
        <v>625</v>
      </c>
      <c r="E589" s="136"/>
      <c r="F589" s="137">
        <v>1310</v>
      </c>
    </row>
    <row r="590" spans="1:6" ht="31.5">
      <c r="A590" s="272">
        <f t="shared" ref="A590:A653" si="9">A589+1</f>
        <v>579</v>
      </c>
      <c r="B590" s="135" t="s">
        <v>626</v>
      </c>
      <c r="C590" s="136" t="s">
        <v>1717</v>
      </c>
      <c r="D590" s="136" t="s">
        <v>257</v>
      </c>
      <c r="E590" s="136"/>
      <c r="F590" s="137">
        <v>1310</v>
      </c>
    </row>
    <row r="591" spans="1:6" ht="15.75">
      <c r="A591" s="272">
        <f t="shared" si="9"/>
        <v>580</v>
      </c>
      <c r="B591" s="135" t="s">
        <v>382</v>
      </c>
      <c r="C591" s="136" t="s">
        <v>1717</v>
      </c>
      <c r="D591" s="136" t="s">
        <v>257</v>
      </c>
      <c r="E591" s="136" t="s">
        <v>505</v>
      </c>
      <c r="F591" s="137">
        <v>1310</v>
      </c>
    </row>
    <row r="592" spans="1:6" ht="15.75">
      <c r="A592" s="272">
        <f t="shared" si="9"/>
        <v>581</v>
      </c>
      <c r="B592" s="135" t="s">
        <v>554</v>
      </c>
      <c r="C592" s="136" t="s">
        <v>1717</v>
      </c>
      <c r="D592" s="136" t="s">
        <v>257</v>
      </c>
      <c r="E592" s="136" t="s">
        <v>599</v>
      </c>
      <c r="F592" s="137">
        <v>1310</v>
      </c>
    </row>
    <row r="593" spans="1:6" ht="15.75">
      <c r="A593" s="272">
        <f t="shared" si="9"/>
        <v>582</v>
      </c>
      <c r="B593" s="132" t="s">
        <v>554</v>
      </c>
      <c r="C593" s="133" t="s">
        <v>1729</v>
      </c>
      <c r="D593" s="133" t="s">
        <v>257</v>
      </c>
      <c r="E593" s="133" t="s">
        <v>599</v>
      </c>
      <c r="F593" s="134">
        <v>1310</v>
      </c>
    </row>
    <row r="594" spans="1:6" ht="15.75">
      <c r="A594" s="272">
        <f t="shared" si="9"/>
        <v>583</v>
      </c>
      <c r="B594" s="135" t="s">
        <v>540</v>
      </c>
      <c r="C594" s="136" t="s">
        <v>1717</v>
      </c>
      <c r="D594" s="136" t="s">
        <v>541</v>
      </c>
      <c r="E594" s="136"/>
      <c r="F594" s="137">
        <v>49700</v>
      </c>
    </row>
    <row r="595" spans="1:6" ht="47.25">
      <c r="A595" s="272">
        <f t="shared" si="9"/>
        <v>584</v>
      </c>
      <c r="B595" s="135" t="s">
        <v>953</v>
      </c>
      <c r="C595" s="136" t="s">
        <v>1717</v>
      </c>
      <c r="D595" s="136" t="s">
        <v>559</v>
      </c>
      <c r="E595" s="136"/>
      <c r="F595" s="137">
        <v>49700</v>
      </c>
    </row>
    <row r="596" spans="1:6" ht="15.75">
      <c r="A596" s="272">
        <f t="shared" si="9"/>
        <v>585</v>
      </c>
      <c r="B596" s="135" t="s">
        <v>531</v>
      </c>
      <c r="C596" s="136" t="s">
        <v>1717</v>
      </c>
      <c r="D596" s="136" t="s">
        <v>559</v>
      </c>
      <c r="E596" s="136" t="s">
        <v>504</v>
      </c>
      <c r="F596" s="137">
        <v>49700</v>
      </c>
    </row>
    <row r="597" spans="1:6" ht="15.75">
      <c r="A597" s="272">
        <f t="shared" si="9"/>
        <v>586</v>
      </c>
      <c r="B597" s="135" t="s">
        <v>553</v>
      </c>
      <c r="C597" s="136" t="s">
        <v>1717</v>
      </c>
      <c r="D597" s="136" t="s">
        <v>559</v>
      </c>
      <c r="E597" s="136" t="s">
        <v>481</v>
      </c>
      <c r="F597" s="137">
        <v>49700</v>
      </c>
    </row>
    <row r="598" spans="1:6" ht="15.75">
      <c r="A598" s="272">
        <f t="shared" si="9"/>
        <v>587</v>
      </c>
      <c r="B598" s="132" t="s">
        <v>553</v>
      </c>
      <c r="C598" s="133" t="s">
        <v>1718</v>
      </c>
      <c r="D598" s="133" t="s">
        <v>559</v>
      </c>
      <c r="E598" s="133" t="s">
        <v>481</v>
      </c>
      <c r="F598" s="134">
        <v>7800</v>
      </c>
    </row>
    <row r="599" spans="1:6" ht="15.75">
      <c r="A599" s="272">
        <f t="shared" si="9"/>
        <v>588</v>
      </c>
      <c r="B599" s="132" t="s">
        <v>553</v>
      </c>
      <c r="C599" s="133" t="s">
        <v>1719</v>
      </c>
      <c r="D599" s="133" t="s">
        <v>559</v>
      </c>
      <c r="E599" s="133" t="s">
        <v>481</v>
      </c>
      <c r="F599" s="134">
        <v>32330</v>
      </c>
    </row>
    <row r="600" spans="1:6" ht="15.75">
      <c r="A600" s="272">
        <f t="shared" si="9"/>
        <v>589</v>
      </c>
      <c r="B600" s="132" t="s">
        <v>553</v>
      </c>
      <c r="C600" s="133" t="s">
        <v>1720</v>
      </c>
      <c r="D600" s="133" t="s">
        <v>559</v>
      </c>
      <c r="E600" s="133" t="s">
        <v>481</v>
      </c>
      <c r="F600" s="134">
        <v>9570</v>
      </c>
    </row>
    <row r="601" spans="1:6" ht="15.75">
      <c r="A601" s="272">
        <f t="shared" si="9"/>
        <v>590</v>
      </c>
      <c r="B601" s="135" t="s">
        <v>1721</v>
      </c>
      <c r="C601" s="136" t="s">
        <v>1722</v>
      </c>
      <c r="D601" s="136"/>
      <c r="E601" s="136"/>
      <c r="F601" s="137">
        <v>64242.97</v>
      </c>
    </row>
    <row r="602" spans="1:6" ht="94.5">
      <c r="A602" s="272">
        <f t="shared" si="9"/>
        <v>591</v>
      </c>
      <c r="B602" s="138" t="s">
        <v>1723</v>
      </c>
      <c r="C602" s="136" t="s">
        <v>1724</v>
      </c>
      <c r="D602" s="136"/>
      <c r="E602" s="136"/>
      <c r="F602" s="137">
        <v>64242.97</v>
      </c>
    </row>
    <row r="603" spans="1:6" ht="31.5">
      <c r="A603" s="272">
        <f t="shared" si="9"/>
        <v>592</v>
      </c>
      <c r="B603" s="135" t="s">
        <v>950</v>
      </c>
      <c r="C603" s="136" t="s">
        <v>1724</v>
      </c>
      <c r="D603" s="136" t="s">
        <v>625</v>
      </c>
      <c r="E603" s="136"/>
      <c r="F603" s="137">
        <v>64242.97</v>
      </c>
    </row>
    <row r="604" spans="1:6" ht="31.5">
      <c r="A604" s="272">
        <f t="shared" si="9"/>
        <v>593</v>
      </c>
      <c r="B604" s="135" t="s">
        <v>626</v>
      </c>
      <c r="C604" s="136" t="s">
        <v>1724</v>
      </c>
      <c r="D604" s="136" t="s">
        <v>257</v>
      </c>
      <c r="E604" s="136"/>
      <c r="F604" s="137">
        <v>64242.97</v>
      </c>
    </row>
    <row r="605" spans="1:6" ht="15.75">
      <c r="A605" s="272">
        <f t="shared" si="9"/>
        <v>594</v>
      </c>
      <c r="B605" s="135" t="s">
        <v>382</v>
      </c>
      <c r="C605" s="136" t="s">
        <v>1724</v>
      </c>
      <c r="D605" s="136" t="s">
        <v>257</v>
      </c>
      <c r="E605" s="136" t="s">
        <v>505</v>
      </c>
      <c r="F605" s="137">
        <v>64242.97</v>
      </c>
    </row>
    <row r="606" spans="1:6" ht="15.75">
      <c r="A606" s="272">
        <f t="shared" si="9"/>
        <v>595</v>
      </c>
      <c r="B606" s="135" t="s">
        <v>555</v>
      </c>
      <c r="C606" s="136" t="s">
        <v>1724</v>
      </c>
      <c r="D606" s="136" t="s">
        <v>257</v>
      </c>
      <c r="E606" s="136" t="s">
        <v>600</v>
      </c>
      <c r="F606" s="137">
        <v>64242.97</v>
      </c>
    </row>
    <row r="607" spans="1:6" ht="15.75">
      <c r="A607" s="272">
        <f t="shared" si="9"/>
        <v>596</v>
      </c>
      <c r="B607" s="132" t="s">
        <v>555</v>
      </c>
      <c r="C607" s="133" t="s">
        <v>1724</v>
      </c>
      <c r="D607" s="133" t="s">
        <v>257</v>
      </c>
      <c r="E607" s="133" t="s">
        <v>600</v>
      </c>
      <c r="F607" s="134">
        <v>64242.97</v>
      </c>
    </row>
    <row r="608" spans="1:6" ht="31.5">
      <c r="A608" s="272">
        <f t="shared" si="9"/>
        <v>597</v>
      </c>
      <c r="B608" s="135" t="s">
        <v>649</v>
      </c>
      <c r="C608" s="136" t="s">
        <v>650</v>
      </c>
      <c r="D608" s="136"/>
      <c r="E608" s="136"/>
      <c r="F608" s="137">
        <v>3560.4</v>
      </c>
    </row>
    <row r="609" spans="1:6" ht="31.5">
      <c r="A609" s="272">
        <f t="shared" si="9"/>
        <v>598</v>
      </c>
      <c r="B609" s="135" t="s">
        <v>651</v>
      </c>
      <c r="C609" s="136" t="s">
        <v>652</v>
      </c>
      <c r="D609" s="136"/>
      <c r="E609" s="136"/>
      <c r="F609" s="137">
        <v>624</v>
      </c>
    </row>
    <row r="610" spans="1:6" ht="94.5">
      <c r="A610" s="272">
        <f t="shared" si="9"/>
        <v>599</v>
      </c>
      <c r="B610" s="138" t="s">
        <v>653</v>
      </c>
      <c r="C610" s="136" t="s">
        <v>654</v>
      </c>
      <c r="D610" s="136"/>
      <c r="E610" s="136"/>
      <c r="F610" s="137">
        <v>624</v>
      </c>
    </row>
    <row r="611" spans="1:6" ht="15.75">
      <c r="A611" s="272">
        <f t="shared" si="9"/>
        <v>600</v>
      </c>
      <c r="B611" s="135" t="s">
        <v>540</v>
      </c>
      <c r="C611" s="136" t="s">
        <v>654</v>
      </c>
      <c r="D611" s="136" t="s">
        <v>541</v>
      </c>
      <c r="E611" s="136"/>
      <c r="F611" s="137">
        <v>624</v>
      </c>
    </row>
    <row r="612" spans="1:6" ht="47.25">
      <c r="A612" s="272">
        <f t="shared" si="9"/>
        <v>601</v>
      </c>
      <c r="B612" s="135" t="s">
        <v>953</v>
      </c>
      <c r="C612" s="136" t="s">
        <v>654</v>
      </c>
      <c r="D612" s="136" t="s">
        <v>559</v>
      </c>
      <c r="E612" s="136"/>
      <c r="F612" s="137">
        <v>624</v>
      </c>
    </row>
    <row r="613" spans="1:6" ht="15.75">
      <c r="A613" s="272">
        <f t="shared" si="9"/>
        <v>602</v>
      </c>
      <c r="B613" s="135" t="s">
        <v>531</v>
      </c>
      <c r="C613" s="136" t="s">
        <v>654</v>
      </c>
      <c r="D613" s="136" t="s">
        <v>559</v>
      </c>
      <c r="E613" s="136" t="s">
        <v>504</v>
      </c>
      <c r="F613" s="137">
        <v>624</v>
      </c>
    </row>
    <row r="614" spans="1:6" ht="15.75">
      <c r="A614" s="272">
        <f t="shared" si="9"/>
        <v>603</v>
      </c>
      <c r="B614" s="135" t="s">
        <v>1697</v>
      </c>
      <c r="C614" s="136" t="s">
        <v>654</v>
      </c>
      <c r="D614" s="136" t="s">
        <v>559</v>
      </c>
      <c r="E614" s="136" t="s">
        <v>1698</v>
      </c>
      <c r="F614" s="137">
        <v>624</v>
      </c>
    </row>
    <row r="615" spans="1:6" ht="15.75">
      <c r="A615" s="272">
        <f t="shared" si="9"/>
        <v>604</v>
      </c>
      <c r="B615" s="132" t="s">
        <v>1697</v>
      </c>
      <c r="C615" s="133" t="s">
        <v>654</v>
      </c>
      <c r="D615" s="133" t="s">
        <v>559</v>
      </c>
      <c r="E615" s="133" t="s">
        <v>1698</v>
      </c>
      <c r="F615" s="134">
        <v>624</v>
      </c>
    </row>
    <row r="616" spans="1:6" ht="31.5">
      <c r="A616" s="272">
        <f t="shared" si="9"/>
        <v>605</v>
      </c>
      <c r="B616" s="135" t="s">
        <v>655</v>
      </c>
      <c r="C616" s="136" t="s">
        <v>656</v>
      </c>
      <c r="D616" s="136"/>
      <c r="E616" s="136"/>
      <c r="F616" s="137">
        <v>2936.4</v>
      </c>
    </row>
    <row r="617" spans="1:6" ht="110.25">
      <c r="A617" s="272">
        <f t="shared" si="9"/>
        <v>606</v>
      </c>
      <c r="B617" s="138" t="s">
        <v>657</v>
      </c>
      <c r="C617" s="136" t="s">
        <v>658</v>
      </c>
      <c r="D617" s="136"/>
      <c r="E617" s="136"/>
      <c r="F617" s="137">
        <v>2936.4</v>
      </c>
    </row>
    <row r="618" spans="1:6" ht="15.75">
      <c r="A618" s="272">
        <f t="shared" si="9"/>
        <v>607</v>
      </c>
      <c r="B618" s="135" t="s">
        <v>540</v>
      </c>
      <c r="C618" s="136" t="s">
        <v>658</v>
      </c>
      <c r="D618" s="136" t="s">
        <v>541</v>
      </c>
      <c r="E618" s="136"/>
      <c r="F618" s="137">
        <v>2936.4</v>
      </c>
    </row>
    <row r="619" spans="1:6" ht="47.25">
      <c r="A619" s="272">
        <f t="shared" si="9"/>
        <v>608</v>
      </c>
      <c r="B619" s="135" t="s">
        <v>953</v>
      </c>
      <c r="C619" s="136" t="s">
        <v>658</v>
      </c>
      <c r="D619" s="136" t="s">
        <v>559</v>
      </c>
      <c r="E619" s="136"/>
      <c r="F619" s="137">
        <v>2936.4</v>
      </c>
    </row>
    <row r="620" spans="1:6" ht="15.75">
      <c r="A620" s="272">
        <f t="shared" si="9"/>
        <v>609</v>
      </c>
      <c r="B620" s="135" t="s">
        <v>531</v>
      </c>
      <c r="C620" s="136" t="s">
        <v>658</v>
      </c>
      <c r="D620" s="136" t="s">
        <v>559</v>
      </c>
      <c r="E620" s="136" t="s">
        <v>504</v>
      </c>
      <c r="F620" s="137">
        <v>2936.4</v>
      </c>
    </row>
    <row r="621" spans="1:6" ht="15.75">
      <c r="A621" s="272">
        <f t="shared" si="9"/>
        <v>610</v>
      </c>
      <c r="B621" s="135" t="s">
        <v>1697</v>
      </c>
      <c r="C621" s="136" t="s">
        <v>658</v>
      </c>
      <c r="D621" s="136" t="s">
        <v>559</v>
      </c>
      <c r="E621" s="136" t="s">
        <v>1698</v>
      </c>
      <c r="F621" s="137">
        <v>2936.4</v>
      </c>
    </row>
    <row r="622" spans="1:6" ht="15.75">
      <c r="A622" s="272">
        <f t="shared" si="9"/>
        <v>611</v>
      </c>
      <c r="B622" s="132" t="s">
        <v>1697</v>
      </c>
      <c r="C622" s="133" t="s">
        <v>658</v>
      </c>
      <c r="D622" s="133" t="s">
        <v>559</v>
      </c>
      <c r="E622" s="133" t="s">
        <v>1698</v>
      </c>
      <c r="F622" s="134">
        <v>2936.4</v>
      </c>
    </row>
    <row r="623" spans="1:6" ht="31.5">
      <c r="A623" s="272">
        <f t="shared" si="9"/>
        <v>612</v>
      </c>
      <c r="B623" s="135" t="s">
        <v>50</v>
      </c>
      <c r="C623" s="136" t="s">
        <v>51</v>
      </c>
      <c r="D623" s="136"/>
      <c r="E623" s="136"/>
      <c r="F623" s="137">
        <v>21533439.219999999</v>
      </c>
    </row>
    <row r="624" spans="1:6" ht="15.75">
      <c r="A624" s="272">
        <f t="shared" si="9"/>
        <v>613</v>
      </c>
      <c r="B624" s="135" t="s">
        <v>359</v>
      </c>
      <c r="C624" s="136" t="s">
        <v>52</v>
      </c>
      <c r="D624" s="136"/>
      <c r="E624" s="136"/>
      <c r="F624" s="137">
        <v>982787.1</v>
      </c>
    </row>
    <row r="625" spans="1:6" ht="47.25">
      <c r="A625" s="272">
        <f t="shared" si="9"/>
        <v>614</v>
      </c>
      <c r="B625" s="135" t="s">
        <v>623</v>
      </c>
      <c r="C625" s="136" t="s">
        <v>52</v>
      </c>
      <c r="D625" s="136" t="s">
        <v>256</v>
      </c>
      <c r="E625" s="136"/>
      <c r="F625" s="137">
        <v>982787.1</v>
      </c>
    </row>
    <row r="626" spans="1:6" ht="15.75">
      <c r="A626" s="272">
        <f t="shared" si="9"/>
        <v>615</v>
      </c>
      <c r="B626" s="135" t="s">
        <v>624</v>
      </c>
      <c r="C626" s="136" t="s">
        <v>52</v>
      </c>
      <c r="D626" s="136" t="s">
        <v>270</v>
      </c>
      <c r="E626" s="136"/>
      <c r="F626" s="137">
        <v>982787.1</v>
      </c>
    </row>
    <row r="627" spans="1:6" ht="15.75">
      <c r="A627" s="272">
        <f t="shared" si="9"/>
        <v>616</v>
      </c>
      <c r="B627" s="135" t="s">
        <v>619</v>
      </c>
      <c r="C627" s="136" t="s">
        <v>52</v>
      </c>
      <c r="D627" s="136" t="s">
        <v>270</v>
      </c>
      <c r="E627" s="136" t="s">
        <v>501</v>
      </c>
      <c r="F627" s="137">
        <v>982787.1</v>
      </c>
    </row>
    <row r="628" spans="1:6" ht="31.5">
      <c r="A628" s="272">
        <f t="shared" si="9"/>
        <v>617</v>
      </c>
      <c r="B628" s="135" t="s">
        <v>1694</v>
      </c>
      <c r="C628" s="136" t="s">
        <v>52</v>
      </c>
      <c r="D628" s="136" t="s">
        <v>270</v>
      </c>
      <c r="E628" s="136" t="s">
        <v>260</v>
      </c>
      <c r="F628" s="137">
        <v>982787.1</v>
      </c>
    </row>
    <row r="629" spans="1:6" ht="31.5">
      <c r="A629" s="272">
        <f t="shared" si="9"/>
        <v>618</v>
      </c>
      <c r="B629" s="132" t="s">
        <v>1694</v>
      </c>
      <c r="C629" s="133" t="s">
        <v>52</v>
      </c>
      <c r="D629" s="133" t="s">
        <v>270</v>
      </c>
      <c r="E629" s="133" t="s">
        <v>260</v>
      </c>
      <c r="F629" s="134">
        <v>982787.1</v>
      </c>
    </row>
    <row r="630" spans="1:6" ht="31.5">
      <c r="A630" s="272">
        <f t="shared" si="9"/>
        <v>619</v>
      </c>
      <c r="B630" s="135" t="s">
        <v>360</v>
      </c>
      <c r="C630" s="136" t="s">
        <v>53</v>
      </c>
      <c r="D630" s="136"/>
      <c r="E630" s="136"/>
      <c r="F630" s="137">
        <v>17591298.690000001</v>
      </c>
    </row>
    <row r="631" spans="1:6" ht="47.25">
      <c r="A631" s="272">
        <f t="shared" si="9"/>
        <v>620</v>
      </c>
      <c r="B631" s="135" t="s">
        <v>623</v>
      </c>
      <c r="C631" s="136" t="s">
        <v>53</v>
      </c>
      <c r="D631" s="136" t="s">
        <v>256</v>
      </c>
      <c r="E631" s="136"/>
      <c r="F631" s="137">
        <v>12081896.41</v>
      </c>
    </row>
    <row r="632" spans="1:6" ht="15.75">
      <c r="A632" s="272">
        <f t="shared" si="9"/>
        <v>621</v>
      </c>
      <c r="B632" s="135" t="s">
        <v>624</v>
      </c>
      <c r="C632" s="136" t="s">
        <v>53</v>
      </c>
      <c r="D632" s="136" t="s">
        <v>270</v>
      </c>
      <c r="E632" s="136"/>
      <c r="F632" s="137">
        <v>12081896.41</v>
      </c>
    </row>
    <row r="633" spans="1:6" ht="15.75">
      <c r="A633" s="272">
        <f t="shared" si="9"/>
        <v>622</v>
      </c>
      <c r="B633" s="135" t="s">
        <v>619</v>
      </c>
      <c r="C633" s="136" t="s">
        <v>53</v>
      </c>
      <c r="D633" s="136" t="s">
        <v>270</v>
      </c>
      <c r="E633" s="136" t="s">
        <v>501</v>
      </c>
      <c r="F633" s="137">
        <v>12081896.41</v>
      </c>
    </row>
    <row r="634" spans="1:6" ht="47.25">
      <c r="A634" s="272">
        <f t="shared" si="9"/>
        <v>623</v>
      </c>
      <c r="B634" s="135" t="s">
        <v>451</v>
      </c>
      <c r="C634" s="136" t="s">
        <v>53</v>
      </c>
      <c r="D634" s="136" t="s">
        <v>270</v>
      </c>
      <c r="E634" s="136" t="s">
        <v>261</v>
      </c>
      <c r="F634" s="137">
        <v>2255854.16</v>
      </c>
    </row>
    <row r="635" spans="1:6" ht="47.25">
      <c r="A635" s="272">
        <f t="shared" si="9"/>
        <v>624</v>
      </c>
      <c r="B635" s="132" t="s">
        <v>451</v>
      </c>
      <c r="C635" s="133" t="s">
        <v>53</v>
      </c>
      <c r="D635" s="133" t="s">
        <v>270</v>
      </c>
      <c r="E635" s="133" t="s">
        <v>261</v>
      </c>
      <c r="F635" s="134">
        <v>2255854.16</v>
      </c>
    </row>
    <row r="636" spans="1:6" ht="47.25">
      <c r="A636" s="272">
        <f t="shared" si="9"/>
        <v>625</v>
      </c>
      <c r="B636" s="135" t="s">
        <v>452</v>
      </c>
      <c r="C636" s="136" t="s">
        <v>53</v>
      </c>
      <c r="D636" s="136" t="s">
        <v>270</v>
      </c>
      <c r="E636" s="136" t="s">
        <v>480</v>
      </c>
      <c r="F636" s="137">
        <v>9826042.25</v>
      </c>
    </row>
    <row r="637" spans="1:6" ht="47.25">
      <c r="A637" s="272">
        <f t="shared" si="9"/>
        <v>626</v>
      </c>
      <c r="B637" s="132" t="s">
        <v>452</v>
      </c>
      <c r="C637" s="133" t="s">
        <v>53</v>
      </c>
      <c r="D637" s="133" t="s">
        <v>270</v>
      </c>
      <c r="E637" s="133" t="s">
        <v>480</v>
      </c>
      <c r="F637" s="134">
        <v>9826042.25</v>
      </c>
    </row>
    <row r="638" spans="1:6" ht="31.5">
      <c r="A638" s="272">
        <f t="shared" si="9"/>
        <v>627</v>
      </c>
      <c r="B638" s="135" t="s">
        <v>950</v>
      </c>
      <c r="C638" s="136" t="s">
        <v>53</v>
      </c>
      <c r="D638" s="136" t="s">
        <v>625</v>
      </c>
      <c r="E638" s="136"/>
      <c r="F638" s="137">
        <v>5470514.7800000003</v>
      </c>
    </row>
    <row r="639" spans="1:6" ht="31.5">
      <c r="A639" s="272">
        <f t="shared" si="9"/>
        <v>628</v>
      </c>
      <c r="B639" s="135" t="s">
        <v>626</v>
      </c>
      <c r="C639" s="136" t="s">
        <v>53</v>
      </c>
      <c r="D639" s="136" t="s">
        <v>257</v>
      </c>
      <c r="E639" s="136"/>
      <c r="F639" s="137">
        <v>5470514.7800000003</v>
      </c>
    </row>
    <row r="640" spans="1:6" ht="15.75">
      <c r="A640" s="272">
        <f t="shared" si="9"/>
        <v>629</v>
      </c>
      <c r="B640" s="135" t="s">
        <v>619</v>
      </c>
      <c r="C640" s="136" t="s">
        <v>53</v>
      </c>
      <c r="D640" s="136" t="s">
        <v>257</v>
      </c>
      <c r="E640" s="136" t="s">
        <v>501</v>
      </c>
      <c r="F640" s="137">
        <v>5470514.7800000003</v>
      </c>
    </row>
    <row r="641" spans="1:6" ht="47.25">
      <c r="A641" s="272">
        <f t="shared" si="9"/>
        <v>630</v>
      </c>
      <c r="B641" s="135" t="s">
        <v>451</v>
      </c>
      <c r="C641" s="136" t="s">
        <v>53</v>
      </c>
      <c r="D641" s="136" t="s">
        <v>257</v>
      </c>
      <c r="E641" s="136" t="s">
        <v>261</v>
      </c>
      <c r="F641" s="137">
        <v>200000</v>
      </c>
    </row>
    <row r="642" spans="1:6" ht="47.25">
      <c r="A642" s="272">
        <f t="shared" si="9"/>
        <v>631</v>
      </c>
      <c r="B642" s="132" t="s">
        <v>451</v>
      </c>
      <c r="C642" s="133" t="s">
        <v>53</v>
      </c>
      <c r="D642" s="133" t="s">
        <v>257</v>
      </c>
      <c r="E642" s="133" t="s">
        <v>261</v>
      </c>
      <c r="F642" s="134">
        <v>200000</v>
      </c>
    </row>
    <row r="643" spans="1:6" ht="47.25">
      <c r="A643" s="272">
        <f t="shared" si="9"/>
        <v>632</v>
      </c>
      <c r="B643" s="135" t="s">
        <v>452</v>
      </c>
      <c r="C643" s="136" t="s">
        <v>53</v>
      </c>
      <c r="D643" s="136" t="s">
        <v>257</v>
      </c>
      <c r="E643" s="136" t="s">
        <v>480</v>
      </c>
      <c r="F643" s="137">
        <v>5270514.78</v>
      </c>
    </row>
    <row r="644" spans="1:6" ht="47.25">
      <c r="A644" s="272">
        <f t="shared" si="9"/>
        <v>633</v>
      </c>
      <c r="B644" s="132" t="s">
        <v>452</v>
      </c>
      <c r="C644" s="133" t="s">
        <v>53</v>
      </c>
      <c r="D644" s="133" t="s">
        <v>257</v>
      </c>
      <c r="E644" s="133" t="s">
        <v>480</v>
      </c>
      <c r="F644" s="134">
        <v>5270514.78</v>
      </c>
    </row>
    <row r="645" spans="1:6" ht="15.75">
      <c r="A645" s="272">
        <f t="shared" si="9"/>
        <v>634</v>
      </c>
      <c r="B645" s="135" t="s">
        <v>540</v>
      </c>
      <c r="C645" s="136" t="s">
        <v>53</v>
      </c>
      <c r="D645" s="136" t="s">
        <v>541</v>
      </c>
      <c r="E645" s="136"/>
      <c r="F645" s="137">
        <v>38887.5</v>
      </c>
    </row>
    <row r="646" spans="1:6" ht="15.75">
      <c r="A646" s="272">
        <f t="shared" si="9"/>
        <v>635</v>
      </c>
      <c r="B646" s="135" t="s">
        <v>351</v>
      </c>
      <c r="C646" s="136" t="s">
        <v>53</v>
      </c>
      <c r="D646" s="136" t="s">
        <v>352</v>
      </c>
      <c r="E646" s="136"/>
      <c r="F646" s="137">
        <v>38887.5</v>
      </c>
    </row>
    <row r="647" spans="1:6" ht="15.75">
      <c r="A647" s="272">
        <f t="shared" si="9"/>
        <v>636</v>
      </c>
      <c r="B647" s="135" t="s">
        <v>619</v>
      </c>
      <c r="C647" s="136" t="s">
        <v>53</v>
      </c>
      <c r="D647" s="136" t="s">
        <v>352</v>
      </c>
      <c r="E647" s="136" t="s">
        <v>501</v>
      </c>
      <c r="F647" s="137">
        <v>38887.5</v>
      </c>
    </row>
    <row r="648" spans="1:6" ht="47.25">
      <c r="A648" s="272">
        <f t="shared" si="9"/>
        <v>637</v>
      </c>
      <c r="B648" s="135" t="s">
        <v>452</v>
      </c>
      <c r="C648" s="136" t="s">
        <v>53</v>
      </c>
      <c r="D648" s="136" t="s">
        <v>352</v>
      </c>
      <c r="E648" s="136" t="s">
        <v>480</v>
      </c>
      <c r="F648" s="137">
        <v>38887.5</v>
      </c>
    </row>
    <row r="649" spans="1:6" ht="47.25">
      <c r="A649" s="272">
        <f t="shared" si="9"/>
        <v>638</v>
      </c>
      <c r="B649" s="132" t="s">
        <v>452</v>
      </c>
      <c r="C649" s="133" t="s">
        <v>53</v>
      </c>
      <c r="D649" s="133" t="s">
        <v>352</v>
      </c>
      <c r="E649" s="133" t="s">
        <v>480</v>
      </c>
      <c r="F649" s="134">
        <v>38887.5</v>
      </c>
    </row>
    <row r="650" spans="1:6" ht="31.5">
      <c r="A650" s="272">
        <f t="shared" si="9"/>
        <v>639</v>
      </c>
      <c r="B650" s="135" t="s">
        <v>456</v>
      </c>
      <c r="C650" s="136" t="s">
        <v>57</v>
      </c>
      <c r="D650" s="136"/>
      <c r="E650" s="136"/>
      <c r="F650" s="137">
        <v>1247953.43</v>
      </c>
    </row>
    <row r="651" spans="1:6" ht="47.25">
      <c r="A651" s="272">
        <f t="shared" si="9"/>
        <v>640</v>
      </c>
      <c r="B651" s="135" t="s">
        <v>623</v>
      </c>
      <c r="C651" s="136" t="s">
        <v>57</v>
      </c>
      <c r="D651" s="136" t="s">
        <v>256</v>
      </c>
      <c r="E651" s="136"/>
      <c r="F651" s="137">
        <v>871491.28</v>
      </c>
    </row>
    <row r="652" spans="1:6" ht="15.75">
      <c r="A652" s="272">
        <f t="shared" si="9"/>
        <v>641</v>
      </c>
      <c r="B652" s="135" t="s">
        <v>388</v>
      </c>
      <c r="C652" s="136" t="s">
        <v>57</v>
      </c>
      <c r="D652" s="136" t="s">
        <v>546</v>
      </c>
      <c r="E652" s="136"/>
      <c r="F652" s="137">
        <v>871491.28</v>
      </c>
    </row>
    <row r="653" spans="1:6" ht="15.75">
      <c r="A653" s="272">
        <f t="shared" si="9"/>
        <v>642</v>
      </c>
      <c r="B653" s="135" t="s">
        <v>619</v>
      </c>
      <c r="C653" s="136" t="s">
        <v>57</v>
      </c>
      <c r="D653" s="136" t="s">
        <v>546</v>
      </c>
      <c r="E653" s="136" t="s">
        <v>501</v>
      </c>
      <c r="F653" s="137">
        <v>871491.28</v>
      </c>
    </row>
    <row r="654" spans="1:6" ht="15.75">
      <c r="A654" s="272">
        <f t="shared" ref="A654:A717" si="10">A653+1</f>
        <v>643</v>
      </c>
      <c r="B654" s="135" t="s">
        <v>497</v>
      </c>
      <c r="C654" s="136" t="s">
        <v>57</v>
      </c>
      <c r="D654" s="136" t="s">
        <v>546</v>
      </c>
      <c r="E654" s="136" t="s">
        <v>475</v>
      </c>
      <c r="F654" s="137">
        <v>871491.28</v>
      </c>
    </row>
    <row r="655" spans="1:6" ht="15.75">
      <c r="A655" s="272">
        <f t="shared" si="10"/>
        <v>644</v>
      </c>
      <c r="B655" s="132" t="s">
        <v>497</v>
      </c>
      <c r="C655" s="133" t="s">
        <v>57</v>
      </c>
      <c r="D655" s="133" t="s">
        <v>546</v>
      </c>
      <c r="E655" s="133" t="s">
        <v>475</v>
      </c>
      <c r="F655" s="134">
        <v>871491.28</v>
      </c>
    </row>
    <row r="656" spans="1:6" ht="31.5">
      <c r="A656" s="272">
        <f t="shared" si="10"/>
        <v>645</v>
      </c>
      <c r="B656" s="135" t="s">
        <v>950</v>
      </c>
      <c r="C656" s="136" t="s">
        <v>57</v>
      </c>
      <c r="D656" s="136" t="s">
        <v>625</v>
      </c>
      <c r="E656" s="136"/>
      <c r="F656" s="137">
        <v>376462.15</v>
      </c>
    </row>
    <row r="657" spans="1:6" ht="31.5">
      <c r="A657" s="272">
        <f t="shared" si="10"/>
        <v>646</v>
      </c>
      <c r="B657" s="135" t="s">
        <v>626</v>
      </c>
      <c r="C657" s="136" t="s">
        <v>57</v>
      </c>
      <c r="D657" s="136" t="s">
        <v>257</v>
      </c>
      <c r="E657" s="136"/>
      <c r="F657" s="137">
        <v>376462.15</v>
      </c>
    </row>
    <row r="658" spans="1:6" ht="15.75">
      <c r="A658" s="272">
        <f t="shared" si="10"/>
        <v>647</v>
      </c>
      <c r="B658" s="135" t="s">
        <v>619</v>
      </c>
      <c r="C658" s="136" t="s">
        <v>57</v>
      </c>
      <c r="D658" s="136" t="s">
        <v>257</v>
      </c>
      <c r="E658" s="136" t="s">
        <v>501</v>
      </c>
      <c r="F658" s="137">
        <v>376462.15</v>
      </c>
    </row>
    <row r="659" spans="1:6" ht="15.75">
      <c r="A659" s="272">
        <f t="shared" si="10"/>
        <v>648</v>
      </c>
      <c r="B659" s="135" t="s">
        <v>497</v>
      </c>
      <c r="C659" s="136" t="s">
        <v>57</v>
      </c>
      <c r="D659" s="136" t="s">
        <v>257</v>
      </c>
      <c r="E659" s="136" t="s">
        <v>475</v>
      </c>
      <c r="F659" s="137">
        <v>376462.15</v>
      </c>
    </row>
    <row r="660" spans="1:6" ht="15.75">
      <c r="A660" s="272">
        <f t="shared" si="10"/>
        <v>649</v>
      </c>
      <c r="B660" s="132" t="s">
        <v>497</v>
      </c>
      <c r="C660" s="133" t="s">
        <v>57</v>
      </c>
      <c r="D660" s="133" t="s">
        <v>257</v>
      </c>
      <c r="E660" s="133" t="s">
        <v>475</v>
      </c>
      <c r="F660" s="134">
        <v>376462.15</v>
      </c>
    </row>
    <row r="661" spans="1:6" ht="31.5">
      <c r="A661" s="272">
        <f t="shared" si="10"/>
        <v>650</v>
      </c>
      <c r="B661" s="135" t="s">
        <v>464</v>
      </c>
      <c r="C661" s="136" t="s">
        <v>69</v>
      </c>
      <c r="D661" s="136"/>
      <c r="E661" s="136"/>
      <c r="F661" s="137">
        <v>700500</v>
      </c>
    </row>
    <row r="662" spans="1:6" ht="15.75">
      <c r="A662" s="272">
        <f t="shared" si="10"/>
        <v>651</v>
      </c>
      <c r="B662" s="135" t="s">
        <v>465</v>
      </c>
      <c r="C662" s="136" t="s">
        <v>69</v>
      </c>
      <c r="D662" s="136" t="s">
        <v>466</v>
      </c>
      <c r="E662" s="136"/>
      <c r="F662" s="137">
        <v>700500</v>
      </c>
    </row>
    <row r="663" spans="1:6" ht="15.75">
      <c r="A663" s="272">
        <f t="shared" si="10"/>
        <v>652</v>
      </c>
      <c r="B663" s="135" t="s">
        <v>467</v>
      </c>
      <c r="C663" s="136" t="s">
        <v>69</v>
      </c>
      <c r="D663" s="136" t="s">
        <v>468</v>
      </c>
      <c r="E663" s="136"/>
      <c r="F663" s="137">
        <v>700500</v>
      </c>
    </row>
    <row r="664" spans="1:6" ht="15.75">
      <c r="A664" s="272">
        <f t="shared" si="10"/>
        <v>653</v>
      </c>
      <c r="B664" s="135" t="s">
        <v>533</v>
      </c>
      <c r="C664" s="136" t="s">
        <v>69</v>
      </c>
      <c r="D664" s="136" t="s">
        <v>468</v>
      </c>
      <c r="E664" s="136" t="s">
        <v>509</v>
      </c>
      <c r="F664" s="137">
        <v>700500</v>
      </c>
    </row>
    <row r="665" spans="1:6" ht="15.75">
      <c r="A665" s="272">
        <f t="shared" si="10"/>
        <v>654</v>
      </c>
      <c r="B665" s="135" t="s">
        <v>567</v>
      </c>
      <c r="C665" s="136" t="s">
        <v>69</v>
      </c>
      <c r="D665" s="136" t="s">
        <v>468</v>
      </c>
      <c r="E665" s="136" t="s">
        <v>264</v>
      </c>
      <c r="F665" s="137">
        <v>700500</v>
      </c>
    </row>
    <row r="666" spans="1:6" ht="15.75">
      <c r="A666" s="272">
        <f t="shared" si="10"/>
        <v>655</v>
      </c>
      <c r="B666" s="132" t="s">
        <v>567</v>
      </c>
      <c r="C666" s="133" t="s">
        <v>69</v>
      </c>
      <c r="D666" s="133" t="s">
        <v>468</v>
      </c>
      <c r="E666" s="133" t="s">
        <v>264</v>
      </c>
      <c r="F666" s="134">
        <v>700500</v>
      </c>
    </row>
    <row r="667" spans="1:6" ht="31.5">
      <c r="A667" s="272">
        <f t="shared" si="10"/>
        <v>656</v>
      </c>
      <c r="B667" s="135" t="s">
        <v>453</v>
      </c>
      <c r="C667" s="136" t="s">
        <v>56</v>
      </c>
      <c r="D667" s="136"/>
      <c r="E667" s="136"/>
      <c r="F667" s="137">
        <v>300000</v>
      </c>
    </row>
    <row r="668" spans="1:6" ht="15.75">
      <c r="A668" s="272">
        <f t="shared" si="10"/>
        <v>657</v>
      </c>
      <c r="B668" s="135" t="s">
        <v>540</v>
      </c>
      <c r="C668" s="136" t="s">
        <v>56</v>
      </c>
      <c r="D668" s="136" t="s">
        <v>541</v>
      </c>
      <c r="E668" s="136"/>
      <c r="F668" s="137">
        <v>300000</v>
      </c>
    </row>
    <row r="669" spans="1:6" ht="15.75">
      <c r="A669" s="272">
        <f t="shared" si="10"/>
        <v>658</v>
      </c>
      <c r="B669" s="135" t="s">
        <v>454</v>
      </c>
      <c r="C669" s="136" t="s">
        <v>56</v>
      </c>
      <c r="D669" s="136" t="s">
        <v>455</v>
      </c>
      <c r="E669" s="136"/>
      <c r="F669" s="137">
        <v>300000</v>
      </c>
    </row>
    <row r="670" spans="1:6" ht="15.75">
      <c r="A670" s="272">
        <f t="shared" si="10"/>
        <v>659</v>
      </c>
      <c r="B670" s="135" t="s">
        <v>619</v>
      </c>
      <c r="C670" s="136" t="s">
        <v>56</v>
      </c>
      <c r="D670" s="136" t="s">
        <v>455</v>
      </c>
      <c r="E670" s="136" t="s">
        <v>501</v>
      </c>
      <c r="F670" s="137">
        <v>300000</v>
      </c>
    </row>
    <row r="671" spans="1:6" ht="15.75">
      <c r="A671" s="272">
        <f t="shared" si="10"/>
        <v>660</v>
      </c>
      <c r="B671" s="135" t="s">
        <v>496</v>
      </c>
      <c r="C671" s="136" t="s">
        <v>56</v>
      </c>
      <c r="D671" s="136" t="s">
        <v>455</v>
      </c>
      <c r="E671" s="136" t="s">
        <v>262</v>
      </c>
      <c r="F671" s="137">
        <v>300000</v>
      </c>
    </row>
    <row r="672" spans="1:6" ht="15.75">
      <c r="A672" s="272">
        <f t="shared" si="10"/>
        <v>661</v>
      </c>
      <c r="B672" s="132" t="s">
        <v>496</v>
      </c>
      <c r="C672" s="133" t="s">
        <v>56</v>
      </c>
      <c r="D672" s="133" t="s">
        <v>455</v>
      </c>
      <c r="E672" s="133" t="s">
        <v>262</v>
      </c>
      <c r="F672" s="134">
        <v>300000</v>
      </c>
    </row>
    <row r="673" spans="1:6" ht="94.5">
      <c r="A673" s="272">
        <f t="shared" si="10"/>
        <v>662</v>
      </c>
      <c r="B673" s="138" t="s">
        <v>638</v>
      </c>
      <c r="C673" s="136" t="s">
        <v>639</v>
      </c>
      <c r="D673" s="136"/>
      <c r="E673" s="136"/>
      <c r="F673" s="137">
        <v>26700</v>
      </c>
    </row>
    <row r="674" spans="1:6" ht="31.5">
      <c r="A674" s="272">
        <f t="shared" si="10"/>
        <v>663</v>
      </c>
      <c r="B674" s="135" t="s">
        <v>950</v>
      </c>
      <c r="C674" s="136" t="s">
        <v>639</v>
      </c>
      <c r="D674" s="136" t="s">
        <v>625</v>
      </c>
      <c r="E674" s="136"/>
      <c r="F674" s="137">
        <v>26700</v>
      </c>
    </row>
    <row r="675" spans="1:6" ht="31.5">
      <c r="A675" s="272">
        <f t="shared" si="10"/>
        <v>664</v>
      </c>
      <c r="B675" s="135" t="s">
        <v>626</v>
      </c>
      <c r="C675" s="136" t="s">
        <v>639</v>
      </c>
      <c r="D675" s="136" t="s">
        <v>257</v>
      </c>
      <c r="E675" s="136"/>
      <c r="F675" s="137">
        <v>26700</v>
      </c>
    </row>
    <row r="676" spans="1:6" ht="15.75">
      <c r="A676" s="272">
        <f t="shared" si="10"/>
        <v>665</v>
      </c>
      <c r="B676" s="135" t="s">
        <v>619</v>
      </c>
      <c r="C676" s="136" t="s">
        <v>639</v>
      </c>
      <c r="D676" s="136" t="s">
        <v>257</v>
      </c>
      <c r="E676" s="136" t="s">
        <v>501</v>
      </c>
      <c r="F676" s="137">
        <v>26700</v>
      </c>
    </row>
    <row r="677" spans="1:6" ht="15.75">
      <c r="A677" s="272">
        <f t="shared" si="10"/>
        <v>666</v>
      </c>
      <c r="B677" s="135" t="s">
        <v>1695</v>
      </c>
      <c r="C677" s="136" t="s">
        <v>639</v>
      </c>
      <c r="D677" s="136" t="s">
        <v>257</v>
      </c>
      <c r="E677" s="136" t="s">
        <v>1696</v>
      </c>
      <c r="F677" s="137">
        <v>26700</v>
      </c>
    </row>
    <row r="678" spans="1:6" ht="15.75">
      <c r="A678" s="272">
        <f t="shared" si="10"/>
        <v>667</v>
      </c>
      <c r="B678" s="132" t="s">
        <v>1695</v>
      </c>
      <c r="C678" s="133" t="s">
        <v>639</v>
      </c>
      <c r="D678" s="133" t="s">
        <v>257</v>
      </c>
      <c r="E678" s="133" t="s">
        <v>1696</v>
      </c>
      <c r="F678" s="134">
        <v>26700</v>
      </c>
    </row>
    <row r="679" spans="1:6" ht="63">
      <c r="A679" s="272">
        <f t="shared" si="10"/>
        <v>668</v>
      </c>
      <c r="B679" s="135" t="s">
        <v>457</v>
      </c>
      <c r="C679" s="136" t="s">
        <v>58</v>
      </c>
      <c r="D679" s="136"/>
      <c r="E679" s="136"/>
      <c r="F679" s="137">
        <v>13500</v>
      </c>
    </row>
    <row r="680" spans="1:6" ht="47.25">
      <c r="A680" s="272">
        <f t="shared" si="10"/>
        <v>669</v>
      </c>
      <c r="B680" s="135" t="s">
        <v>623</v>
      </c>
      <c r="C680" s="136" t="s">
        <v>58</v>
      </c>
      <c r="D680" s="136" t="s">
        <v>256</v>
      </c>
      <c r="E680" s="136"/>
      <c r="F680" s="137">
        <v>12510</v>
      </c>
    </row>
    <row r="681" spans="1:6" ht="15.75">
      <c r="A681" s="272">
        <f t="shared" si="10"/>
        <v>670</v>
      </c>
      <c r="B681" s="135" t="s">
        <v>624</v>
      </c>
      <c r="C681" s="136" t="s">
        <v>58</v>
      </c>
      <c r="D681" s="136" t="s">
        <v>270</v>
      </c>
      <c r="E681" s="136"/>
      <c r="F681" s="137">
        <v>12510</v>
      </c>
    </row>
    <row r="682" spans="1:6" ht="15.75">
      <c r="A682" s="272">
        <f t="shared" si="10"/>
        <v>671</v>
      </c>
      <c r="B682" s="135" t="s">
        <v>619</v>
      </c>
      <c r="C682" s="136" t="s">
        <v>58</v>
      </c>
      <c r="D682" s="136" t="s">
        <v>270</v>
      </c>
      <c r="E682" s="136" t="s">
        <v>501</v>
      </c>
      <c r="F682" s="137">
        <v>12510</v>
      </c>
    </row>
    <row r="683" spans="1:6" ht="15.75">
      <c r="A683" s="272">
        <f t="shared" si="10"/>
        <v>672</v>
      </c>
      <c r="B683" s="135" t="s">
        <v>497</v>
      </c>
      <c r="C683" s="136" t="s">
        <v>58</v>
      </c>
      <c r="D683" s="136" t="s">
        <v>270</v>
      </c>
      <c r="E683" s="136" t="s">
        <v>475</v>
      </c>
      <c r="F683" s="137">
        <v>12510</v>
      </c>
    </row>
    <row r="684" spans="1:6" ht="15.75">
      <c r="A684" s="272">
        <f t="shared" si="10"/>
        <v>673</v>
      </c>
      <c r="B684" s="132" t="s">
        <v>497</v>
      </c>
      <c r="C684" s="133" t="s">
        <v>58</v>
      </c>
      <c r="D684" s="133" t="s">
        <v>270</v>
      </c>
      <c r="E684" s="133" t="s">
        <v>475</v>
      </c>
      <c r="F684" s="134">
        <v>12510</v>
      </c>
    </row>
    <row r="685" spans="1:6" ht="31.5">
      <c r="A685" s="272">
        <f t="shared" si="10"/>
        <v>674</v>
      </c>
      <c r="B685" s="135" t="s">
        <v>950</v>
      </c>
      <c r="C685" s="136" t="s">
        <v>58</v>
      </c>
      <c r="D685" s="136" t="s">
        <v>625</v>
      </c>
      <c r="E685" s="136"/>
      <c r="F685" s="137">
        <v>990</v>
      </c>
    </row>
    <row r="686" spans="1:6" ht="31.5">
      <c r="A686" s="272">
        <f t="shared" si="10"/>
        <v>675</v>
      </c>
      <c r="B686" s="135" t="s">
        <v>626</v>
      </c>
      <c r="C686" s="136" t="s">
        <v>58</v>
      </c>
      <c r="D686" s="136" t="s">
        <v>257</v>
      </c>
      <c r="E686" s="136"/>
      <c r="F686" s="137">
        <v>990</v>
      </c>
    </row>
    <row r="687" spans="1:6" ht="15.75">
      <c r="A687" s="272">
        <f t="shared" si="10"/>
        <v>676</v>
      </c>
      <c r="B687" s="135" t="s">
        <v>619</v>
      </c>
      <c r="C687" s="136" t="s">
        <v>58</v>
      </c>
      <c r="D687" s="136" t="s">
        <v>257</v>
      </c>
      <c r="E687" s="136" t="s">
        <v>501</v>
      </c>
      <c r="F687" s="137">
        <v>990</v>
      </c>
    </row>
    <row r="688" spans="1:6" ht="15.75">
      <c r="A688" s="272">
        <f t="shared" si="10"/>
        <v>677</v>
      </c>
      <c r="B688" s="135" t="s">
        <v>497</v>
      </c>
      <c r="C688" s="136" t="s">
        <v>58</v>
      </c>
      <c r="D688" s="136" t="s">
        <v>257</v>
      </c>
      <c r="E688" s="136" t="s">
        <v>475</v>
      </c>
      <c r="F688" s="137">
        <v>990</v>
      </c>
    </row>
    <row r="689" spans="1:6" ht="15.75">
      <c r="A689" s="272">
        <f t="shared" si="10"/>
        <v>678</v>
      </c>
      <c r="B689" s="132" t="s">
        <v>497</v>
      </c>
      <c r="C689" s="133" t="s">
        <v>58</v>
      </c>
      <c r="D689" s="133" t="s">
        <v>257</v>
      </c>
      <c r="E689" s="133" t="s">
        <v>475</v>
      </c>
      <c r="F689" s="134">
        <v>990</v>
      </c>
    </row>
    <row r="690" spans="1:6" ht="63">
      <c r="A690" s="272">
        <f t="shared" si="10"/>
        <v>679</v>
      </c>
      <c r="B690" s="135" t="s">
        <v>521</v>
      </c>
      <c r="C690" s="136" t="s">
        <v>59</v>
      </c>
      <c r="D690" s="136"/>
      <c r="E690" s="136"/>
      <c r="F690" s="137">
        <v>201000</v>
      </c>
    </row>
    <row r="691" spans="1:6" ht="47.25">
      <c r="A691" s="272">
        <f t="shared" si="10"/>
        <v>680</v>
      </c>
      <c r="B691" s="135" t="s">
        <v>623</v>
      </c>
      <c r="C691" s="136" t="s">
        <v>59</v>
      </c>
      <c r="D691" s="136" t="s">
        <v>256</v>
      </c>
      <c r="E691" s="136"/>
      <c r="F691" s="137">
        <v>161654.70000000001</v>
      </c>
    </row>
    <row r="692" spans="1:6" ht="15.75">
      <c r="A692" s="272">
        <f t="shared" si="10"/>
        <v>681</v>
      </c>
      <c r="B692" s="135" t="s">
        <v>388</v>
      </c>
      <c r="C692" s="136" t="s">
        <v>59</v>
      </c>
      <c r="D692" s="136" t="s">
        <v>546</v>
      </c>
      <c r="E692" s="136"/>
      <c r="F692" s="137">
        <v>161654.70000000001</v>
      </c>
    </row>
    <row r="693" spans="1:6" ht="15.75">
      <c r="A693" s="272">
        <f t="shared" si="10"/>
        <v>682</v>
      </c>
      <c r="B693" s="135" t="s">
        <v>619</v>
      </c>
      <c r="C693" s="136" t="s">
        <v>59</v>
      </c>
      <c r="D693" s="136" t="s">
        <v>546</v>
      </c>
      <c r="E693" s="136" t="s">
        <v>501</v>
      </c>
      <c r="F693" s="137">
        <v>161654.70000000001</v>
      </c>
    </row>
    <row r="694" spans="1:6" ht="15.75">
      <c r="A694" s="272">
        <f t="shared" si="10"/>
        <v>683</v>
      </c>
      <c r="B694" s="135" t="s">
        <v>497</v>
      </c>
      <c r="C694" s="136" t="s">
        <v>59</v>
      </c>
      <c r="D694" s="136" t="s">
        <v>546</v>
      </c>
      <c r="E694" s="136" t="s">
        <v>475</v>
      </c>
      <c r="F694" s="137">
        <v>161654.70000000001</v>
      </c>
    </row>
    <row r="695" spans="1:6" ht="15.75">
      <c r="A695" s="272">
        <f t="shared" si="10"/>
        <v>684</v>
      </c>
      <c r="B695" s="132" t="s">
        <v>497</v>
      </c>
      <c r="C695" s="133" t="s">
        <v>59</v>
      </c>
      <c r="D695" s="133" t="s">
        <v>546</v>
      </c>
      <c r="E695" s="133" t="s">
        <v>475</v>
      </c>
      <c r="F695" s="134">
        <v>161654.70000000001</v>
      </c>
    </row>
    <row r="696" spans="1:6" ht="31.5">
      <c r="A696" s="272">
        <f t="shared" si="10"/>
        <v>685</v>
      </c>
      <c r="B696" s="135" t="s">
        <v>950</v>
      </c>
      <c r="C696" s="136" t="s">
        <v>59</v>
      </c>
      <c r="D696" s="136" t="s">
        <v>625</v>
      </c>
      <c r="E696" s="136"/>
      <c r="F696" s="137">
        <v>39345.300000000003</v>
      </c>
    </row>
    <row r="697" spans="1:6" ht="31.5">
      <c r="A697" s="272">
        <f t="shared" si="10"/>
        <v>686</v>
      </c>
      <c r="B697" s="135" t="s">
        <v>626</v>
      </c>
      <c r="C697" s="136" t="s">
        <v>59</v>
      </c>
      <c r="D697" s="136" t="s">
        <v>257</v>
      </c>
      <c r="E697" s="136"/>
      <c r="F697" s="137">
        <v>39345.300000000003</v>
      </c>
    </row>
    <row r="698" spans="1:6" ht="15.75">
      <c r="A698" s="272">
        <f t="shared" si="10"/>
        <v>687</v>
      </c>
      <c r="B698" s="135" t="s">
        <v>619</v>
      </c>
      <c r="C698" s="136" t="s">
        <v>59</v>
      </c>
      <c r="D698" s="136" t="s">
        <v>257</v>
      </c>
      <c r="E698" s="136" t="s">
        <v>501</v>
      </c>
      <c r="F698" s="137">
        <v>39345.300000000003</v>
      </c>
    </row>
    <row r="699" spans="1:6" ht="15.75">
      <c r="A699" s="272">
        <f t="shared" si="10"/>
        <v>688</v>
      </c>
      <c r="B699" s="135" t="s">
        <v>497</v>
      </c>
      <c r="C699" s="136" t="s">
        <v>59</v>
      </c>
      <c r="D699" s="136" t="s">
        <v>257</v>
      </c>
      <c r="E699" s="136" t="s">
        <v>475</v>
      </c>
      <c r="F699" s="137">
        <v>39345.300000000003</v>
      </c>
    </row>
    <row r="700" spans="1:6" ht="15.75">
      <c r="A700" s="272">
        <f t="shared" si="10"/>
        <v>689</v>
      </c>
      <c r="B700" s="132" t="s">
        <v>497</v>
      </c>
      <c r="C700" s="133" t="s">
        <v>59</v>
      </c>
      <c r="D700" s="133" t="s">
        <v>257</v>
      </c>
      <c r="E700" s="133" t="s">
        <v>475</v>
      </c>
      <c r="F700" s="134">
        <v>39345.300000000003</v>
      </c>
    </row>
    <row r="701" spans="1:6" ht="78.75">
      <c r="A701" s="272">
        <f t="shared" si="10"/>
        <v>690</v>
      </c>
      <c r="B701" s="138" t="s">
        <v>460</v>
      </c>
      <c r="C701" s="136" t="s">
        <v>60</v>
      </c>
      <c r="D701" s="136"/>
      <c r="E701" s="136"/>
      <c r="F701" s="137">
        <v>469700</v>
      </c>
    </row>
    <row r="702" spans="1:6" ht="47.25">
      <c r="A702" s="272">
        <f t="shared" si="10"/>
        <v>691</v>
      </c>
      <c r="B702" s="135" t="s">
        <v>623</v>
      </c>
      <c r="C702" s="136" t="s">
        <v>60</v>
      </c>
      <c r="D702" s="136" t="s">
        <v>256</v>
      </c>
      <c r="E702" s="136"/>
      <c r="F702" s="137">
        <v>416937.48</v>
      </c>
    </row>
    <row r="703" spans="1:6" ht="15.75">
      <c r="A703" s="272">
        <f t="shared" si="10"/>
        <v>692</v>
      </c>
      <c r="B703" s="135" t="s">
        <v>624</v>
      </c>
      <c r="C703" s="136" t="s">
        <v>60</v>
      </c>
      <c r="D703" s="136" t="s">
        <v>270</v>
      </c>
      <c r="E703" s="136"/>
      <c r="F703" s="137">
        <v>416937.48</v>
      </c>
    </row>
    <row r="704" spans="1:6" ht="15.75">
      <c r="A704" s="272">
        <f t="shared" si="10"/>
        <v>693</v>
      </c>
      <c r="B704" s="135" t="s">
        <v>619</v>
      </c>
      <c r="C704" s="136" t="s">
        <v>60</v>
      </c>
      <c r="D704" s="136" t="s">
        <v>270</v>
      </c>
      <c r="E704" s="136" t="s">
        <v>501</v>
      </c>
      <c r="F704" s="137">
        <v>416937.48</v>
      </c>
    </row>
    <row r="705" spans="1:6" ht="15.75">
      <c r="A705" s="272">
        <f t="shared" si="10"/>
        <v>694</v>
      </c>
      <c r="B705" s="135" t="s">
        <v>497</v>
      </c>
      <c r="C705" s="136" t="s">
        <v>60</v>
      </c>
      <c r="D705" s="136" t="s">
        <v>270</v>
      </c>
      <c r="E705" s="136" t="s">
        <v>475</v>
      </c>
      <c r="F705" s="137">
        <v>416937.48</v>
      </c>
    </row>
    <row r="706" spans="1:6" ht="15.75">
      <c r="A706" s="272">
        <f t="shared" si="10"/>
        <v>695</v>
      </c>
      <c r="B706" s="132" t="s">
        <v>497</v>
      </c>
      <c r="C706" s="133" t="s">
        <v>60</v>
      </c>
      <c r="D706" s="133" t="s">
        <v>270</v>
      </c>
      <c r="E706" s="133" t="s">
        <v>475</v>
      </c>
      <c r="F706" s="134">
        <v>416937.48</v>
      </c>
    </row>
    <row r="707" spans="1:6" ht="31.5">
      <c r="A707" s="272">
        <f t="shared" si="10"/>
        <v>696</v>
      </c>
      <c r="B707" s="135" t="s">
        <v>950</v>
      </c>
      <c r="C707" s="136" t="s">
        <v>60</v>
      </c>
      <c r="D707" s="136" t="s">
        <v>625</v>
      </c>
      <c r="E707" s="136"/>
      <c r="F707" s="137">
        <v>52762.52</v>
      </c>
    </row>
    <row r="708" spans="1:6" ht="31.5">
      <c r="A708" s="272">
        <f t="shared" si="10"/>
        <v>697</v>
      </c>
      <c r="B708" s="135" t="s">
        <v>626</v>
      </c>
      <c r="C708" s="136" t="s">
        <v>60</v>
      </c>
      <c r="D708" s="136" t="s">
        <v>257</v>
      </c>
      <c r="E708" s="136"/>
      <c r="F708" s="137">
        <v>52762.52</v>
      </c>
    </row>
    <row r="709" spans="1:6" ht="15.75">
      <c r="A709" s="272">
        <f t="shared" si="10"/>
        <v>698</v>
      </c>
      <c r="B709" s="135" t="s">
        <v>619</v>
      </c>
      <c r="C709" s="136" t="s">
        <v>60</v>
      </c>
      <c r="D709" s="136" t="s">
        <v>257</v>
      </c>
      <c r="E709" s="136" t="s">
        <v>501</v>
      </c>
      <c r="F709" s="137">
        <v>52762.52</v>
      </c>
    </row>
    <row r="710" spans="1:6" ht="15.75">
      <c r="A710" s="272">
        <f t="shared" si="10"/>
        <v>699</v>
      </c>
      <c r="B710" s="135" t="s">
        <v>497</v>
      </c>
      <c r="C710" s="136" t="s">
        <v>60</v>
      </c>
      <c r="D710" s="136" t="s">
        <v>257</v>
      </c>
      <c r="E710" s="136" t="s">
        <v>475</v>
      </c>
      <c r="F710" s="137">
        <v>52762.52</v>
      </c>
    </row>
    <row r="711" spans="1:6" ht="15.75">
      <c r="A711" s="272">
        <f t="shared" si="10"/>
        <v>700</v>
      </c>
      <c r="B711" s="132" t="s">
        <v>497</v>
      </c>
      <c r="C711" s="133" t="s">
        <v>60</v>
      </c>
      <c r="D711" s="133" t="s">
        <v>257</v>
      </c>
      <c r="E711" s="133" t="s">
        <v>475</v>
      </c>
      <c r="F711" s="134">
        <v>52762.52</v>
      </c>
    </row>
    <row r="712" spans="1:6" ht="15.75">
      <c r="A712" s="272">
        <f t="shared" si="10"/>
        <v>701</v>
      </c>
      <c r="B712" s="135" t="s">
        <v>628</v>
      </c>
      <c r="C712" s="136" t="s">
        <v>5</v>
      </c>
      <c r="D712" s="136"/>
      <c r="E712" s="136"/>
      <c r="F712" s="137">
        <v>1926200</v>
      </c>
    </row>
    <row r="713" spans="1:6" ht="31.5">
      <c r="A713" s="272">
        <f t="shared" si="10"/>
        <v>702</v>
      </c>
      <c r="B713" s="135" t="s">
        <v>341</v>
      </c>
      <c r="C713" s="136" t="s">
        <v>1629</v>
      </c>
      <c r="D713" s="136"/>
      <c r="E713" s="136"/>
      <c r="F713" s="137">
        <v>1443900</v>
      </c>
    </row>
    <row r="714" spans="1:6" ht="15.75">
      <c r="A714" s="272">
        <f t="shared" si="10"/>
        <v>703</v>
      </c>
      <c r="B714" s="135" t="s">
        <v>335</v>
      </c>
      <c r="C714" s="136" t="s">
        <v>1629</v>
      </c>
      <c r="D714" s="136" t="s">
        <v>336</v>
      </c>
      <c r="E714" s="136"/>
      <c r="F714" s="137">
        <v>1443900</v>
      </c>
    </row>
    <row r="715" spans="1:6" ht="15.75">
      <c r="A715" s="272">
        <f t="shared" si="10"/>
        <v>704</v>
      </c>
      <c r="B715" s="135" t="s">
        <v>337</v>
      </c>
      <c r="C715" s="136" t="s">
        <v>1629</v>
      </c>
      <c r="D715" s="136" t="s">
        <v>338</v>
      </c>
      <c r="E715" s="136"/>
      <c r="F715" s="137">
        <v>1443900</v>
      </c>
    </row>
    <row r="716" spans="1:6" ht="15.75">
      <c r="A716" s="272">
        <f t="shared" si="10"/>
        <v>705</v>
      </c>
      <c r="B716" s="135" t="s">
        <v>339</v>
      </c>
      <c r="C716" s="136" t="s">
        <v>1629</v>
      </c>
      <c r="D716" s="136" t="s">
        <v>338</v>
      </c>
      <c r="E716" s="136" t="s">
        <v>502</v>
      </c>
      <c r="F716" s="137">
        <v>1443900</v>
      </c>
    </row>
    <row r="717" spans="1:6" ht="15.75">
      <c r="A717" s="272">
        <f t="shared" si="10"/>
        <v>706</v>
      </c>
      <c r="B717" s="135" t="s">
        <v>340</v>
      </c>
      <c r="C717" s="136" t="s">
        <v>1629</v>
      </c>
      <c r="D717" s="136" t="s">
        <v>338</v>
      </c>
      <c r="E717" s="136" t="s">
        <v>476</v>
      </c>
      <c r="F717" s="137">
        <v>1443900</v>
      </c>
    </row>
    <row r="718" spans="1:6" ht="15.75">
      <c r="A718" s="272">
        <f t="shared" ref="A718:A731" si="11">A717+1</f>
        <v>707</v>
      </c>
      <c r="B718" s="132" t="s">
        <v>340</v>
      </c>
      <c r="C718" s="133" t="s">
        <v>1629</v>
      </c>
      <c r="D718" s="133" t="s">
        <v>338</v>
      </c>
      <c r="E718" s="133" t="s">
        <v>476</v>
      </c>
      <c r="F718" s="134">
        <v>1443900</v>
      </c>
    </row>
    <row r="719" spans="1:6" ht="47.25">
      <c r="A719" s="272">
        <f t="shared" si="11"/>
        <v>708</v>
      </c>
      <c r="B719" s="135" t="s">
        <v>629</v>
      </c>
      <c r="C719" s="136" t="s">
        <v>1627</v>
      </c>
      <c r="D719" s="136"/>
      <c r="E719" s="136"/>
      <c r="F719" s="137">
        <v>52300</v>
      </c>
    </row>
    <row r="720" spans="1:6" ht="15.75">
      <c r="A720" s="272">
        <f t="shared" si="11"/>
        <v>709</v>
      </c>
      <c r="B720" s="135" t="s">
        <v>335</v>
      </c>
      <c r="C720" s="136" t="s">
        <v>1627</v>
      </c>
      <c r="D720" s="136" t="s">
        <v>336</v>
      </c>
      <c r="E720" s="136"/>
      <c r="F720" s="137">
        <v>52300</v>
      </c>
    </row>
    <row r="721" spans="1:6" ht="15.75">
      <c r="A721" s="272">
        <f t="shared" si="11"/>
        <v>710</v>
      </c>
      <c r="B721" s="135" t="s">
        <v>337</v>
      </c>
      <c r="C721" s="136" t="s">
        <v>1627</v>
      </c>
      <c r="D721" s="136" t="s">
        <v>338</v>
      </c>
      <c r="E721" s="136"/>
      <c r="F721" s="137">
        <v>52300</v>
      </c>
    </row>
    <row r="722" spans="1:6" ht="15.75">
      <c r="A722" s="272">
        <f t="shared" si="11"/>
        <v>711</v>
      </c>
      <c r="B722" s="135" t="s">
        <v>619</v>
      </c>
      <c r="C722" s="136" t="s">
        <v>1627</v>
      </c>
      <c r="D722" s="136" t="s">
        <v>338</v>
      </c>
      <c r="E722" s="136" t="s">
        <v>501</v>
      </c>
      <c r="F722" s="137">
        <v>52300</v>
      </c>
    </row>
    <row r="723" spans="1:6" ht="15.75">
      <c r="A723" s="272">
        <f t="shared" si="11"/>
        <v>712</v>
      </c>
      <c r="B723" s="135" t="s">
        <v>497</v>
      </c>
      <c r="C723" s="136" t="s">
        <v>1627</v>
      </c>
      <c r="D723" s="136" t="s">
        <v>338</v>
      </c>
      <c r="E723" s="136" t="s">
        <v>475</v>
      </c>
      <c r="F723" s="137">
        <v>52300</v>
      </c>
    </row>
    <row r="724" spans="1:6" ht="15.75">
      <c r="A724" s="272">
        <f t="shared" si="11"/>
        <v>713</v>
      </c>
      <c r="B724" s="132" t="s">
        <v>497</v>
      </c>
      <c r="C724" s="133" t="s">
        <v>1627</v>
      </c>
      <c r="D724" s="133" t="s">
        <v>338</v>
      </c>
      <c r="E724" s="133" t="s">
        <v>475</v>
      </c>
      <c r="F724" s="134">
        <v>52300</v>
      </c>
    </row>
    <row r="725" spans="1:6" ht="47.25">
      <c r="A725" s="272">
        <f t="shared" si="11"/>
        <v>714</v>
      </c>
      <c r="B725" s="135" t="s">
        <v>6</v>
      </c>
      <c r="C725" s="136" t="s">
        <v>1628</v>
      </c>
      <c r="D725" s="136"/>
      <c r="E725" s="136"/>
      <c r="F725" s="137">
        <v>430000</v>
      </c>
    </row>
    <row r="726" spans="1:6" ht="15.75">
      <c r="A726" s="272">
        <f t="shared" si="11"/>
        <v>715</v>
      </c>
      <c r="B726" s="135" t="s">
        <v>335</v>
      </c>
      <c r="C726" s="136" t="s">
        <v>1628</v>
      </c>
      <c r="D726" s="136" t="s">
        <v>336</v>
      </c>
      <c r="E726" s="136"/>
      <c r="F726" s="137">
        <v>430000</v>
      </c>
    </row>
    <row r="727" spans="1:6" ht="15.75">
      <c r="A727" s="272">
        <f t="shared" si="11"/>
        <v>716</v>
      </c>
      <c r="B727" s="135" t="s">
        <v>7</v>
      </c>
      <c r="C727" s="136" t="s">
        <v>1628</v>
      </c>
      <c r="D727" s="136" t="s">
        <v>268</v>
      </c>
      <c r="E727" s="136"/>
      <c r="F727" s="137">
        <v>430000</v>
      </c>
    </row>
    <row r="728" spans="1:6" ht="15.75">
      <c r="A728" s="272">
        <f t="shared" si="11"/>
        <v>717</v>
      </c>
      <c r="B728" s="135" t="s">
        <v>342</v>
      </c>
      <c r="C728" s="136" t="s">
        <v>1628</v>
      </c>
      <c r="D728" s="136" t="s">
        <v>268</v>
      </c>
      <c r="E728" s="136" t="s">
        <v>508</v>
      </c>
      <c r="F728" s="137">
        <v>430000</v>
      </c>
    </row>
    <row r="729" spans="1:6" ht="15.75">
      <c r="A729" s="272">
        <f t="shared" si="11"/>
        <v>718</v>
      </c>
      <c r="B729" s="135" t="s">
        <v>566</v>
      </c>
      <c r="C729" s="136" t="s">
        <v>1628</v>
      </c>
      <c r="D729" s="136" t="s">
        <v>268</v>
      </c>
      <c r="E729" s="136" t="s">
        <v>477</v>
      </c>
      <c r="F729" s="137">
        <v>430000</v>
      </c>
    </row>
    <row r="730" spans="1:6" ht="15.75">
      <c r="A730" s="272">
        <f t="shared" si="11"/>
        <v>719</v>
      </c>
      <c r="B730" s="132" t="s">
        <v>566</v>
      </c>
      <c r="C730" s="133" t="s">
        <v>1628</v>
      </c>
      <c r="D730" s="133" t="s">
        <v>268</v>
      </c>
      <c r="E730" s="133" t="s">
        <v>477</v>
      </c>
      <c r="F730" s="134">
        <v>430000</v>
      </c>
    </row>
    <row r="731" spans="1:6" ht="15.75">
      <c r="A731" s="272">
        <f t="shared" si="11"/>
        <v>720</v>
      </c>
      <c r="B731" s="213" t="s">
        <v>594</v>
      </c>
      <c r="C731" s="212"/>
      <c r="D731" s="212"/>
      <c r="E731" s="212"/>
      <c r="F731" s="215">
        <v>613143919.42999995</v>
      </c>
    </row>
  </sheetData>
  <mergeCells count="13">
    <mergeCell ref="D4:F4"/>
    <mergeCell ref="A1:F1"/>
    <mergeCell ref="A2:F2"/>
    <mergeCell ref="A3:F3"/>
    <mergeCell ref="D9:D10"/>
    <mergeCell ref="E9:E10"/>
    <mergeCell ref="F9:F10"/>
    <mergeCell ref="A6:F6"/>
    <mergeCell ref="A8:B8"/>
    <mergeCell ref="A9:A10"/>
    <mergeCell ref="B9:B10"/>
    <mergeCell ref="C9:C10"/>
    <mergeCell ref="A7:F7"/>
  </mergeCells>
  <phoneticPr fontId="23" type="noConversion"/>
  <printOptions horizontalCentered="1"/>
  <pageMargins left="0.78740157480314965" right="0.78740157480314965" top="0.39370078740157483" bottom="0.47244094488188981" header="0.19685039370078741" footer="0.19685039370078741"/>
  <pageSetup paperSize="9" scale="57" fitToHeight="0" orientation="portrait" r:id="rId1"/>
  <headerFooter alignWithMargins="0"/>
</worksheet>
</file>

<file path=xl/worksheets/sheet11.xml><?xml version="1.0" encoding="utf-8"?>
<worksheet xmlns="http://schemas.openxmlformats.org/spreadsheetml/2006/main" xmlns:r="http://schemas.openxmlformats.org/officeDocument/2006/relationships">
  <sheetPr>
    <tabColor rgb="FFFF0000"/>
    <pageSetUpPr fitToPage="1"/>
  </sheetPr>
  <dimension ref="A1:K730"/>
  <sheetViews>
    <sheetView view="pageBreakPreview" zoomScaleNormal="100" zoomScaleSheetLayoutView="100" workbookViewId="0">
      <selection activeCell="F4" sqref="F4:G4"/>
    </sheetView>
  </sheetViews>
  <sheetFormatPr defaultColWidth="8.85546875" defaultRowHeight="15"/>
  <cols>
    <col min="1" max="1" width="10.7109375" customWidth="1"/>
    <col min="2" max="2" width="73.7109375" customWidth="1"/>
    <col min="3" max="3" width="15.7109375" customWidth="1"/>
    <col min="4" max="4" width="11.7109375" customWidth="1"/>
    <col min="5" max="5" width="12.140625" customWidth="1"/>
    <col min="6" max="6" width="18.5703125" customWidth="1"/>
    <col min="7" max="7" width="20" customWidth="1"/>
    <col min="8" max="22" width="15.7109375" customWidth="1"/>
  </cols>
  <sheetData>
    <row r="1" spans="1:7" ht="15.75">
      <c r="A1" s="113" t="s">
        <v>1015</v>
      </c>
      <c r="B1" s="113"/>
      <c r="C1" s="113"/>
      <c r="D1" s="337" t="s">
        <v>1016</v>
      </c>
      <c r="E1" s="337"/>
      <c r="F1" s="337"/>
      <c r="G1" s="337"/>
    </row>
    <row r="2" spans="1:7" ht="15.75">
      <c r="A2" s="293" t="s">
        <v>363</v>
      </c>
      <c r="B2" s="293"/>
      <c r="C2" s="293"/>
      <c r="D2" s="293"/>
      <c r="E2" s="293"/>
      <c r="F2" s="293"/>
      <c r="G2" s="293"/>
    </row>
    <row r="3" spans="1:7" ht="15.75">
      <c r="A3" s="297" t="s">
        <v>1699</v>
      </c>
      <c r="B3" s="297"/>
      <c r="C3" s="297"/>
      <c r="D3" s="297"/>
      <c r="E3" s="297"/>
      <c r="F3" s="297"/>
      <c r="G3" s="297"/>
    </row>
    <row r="4" spans="1:7" ht="15.75">
      <c r="A4" s="130" t="s">
        <v>1013</v>
      </c>
      <c r="B4" s="130"/>
      <c r="C4" s="130"/>
      <c r="D4" s="130"/>
      <c r="E4" s="130"/>
      <c r="F4" s="336" t="s">
        <v>1742</v>
      </c>
      <c r="G4" s="336"/>
    </row>
    <row r="6" spans="1:7" ht="60" customHeight="1">
      <c r="A6" s="334" t="s">
        <v>661</v>
      </c>
      <c r="B6" s="334"/>
      <c r="C6" s="334"/>
      <c r="D6" s="334"/>
      <c r="E6" s="334"/>
      <c r="F6" s="334"/>
      <c r="G6" s="334"/>
    </row>
    <row r="7" spans="1:7">
      <c r="A7" s="114"/>
      <c r="B7" s="114"/>
      <c r="C7" s="114"/>
      <c r="D7" s="114"/>
      <c r="E7" s="114"/>
      <c r="F7" s="114"/>
      <c r="G7" s="114"/>
    </row>
    <row r="8" spans="1:7">
      <c r="A8" s="335" t="s">
        <v>617</v>
      </c>
      <c r="B8" s="335"/>
      <c r="C8" s="109"/>
      <c r="G8" s="110" t="s">
        <v>618</v>
      </c>
    </row>
    <row r="9" spans="1:7">
      <c r="A9" s="331" t="s">
        <v>518</v>
      </c>
      <c r="B9" s="331" t="s">
        <v>251</v>
      </c>
      <c r="C9" s="331" t="s">
        <v>591</v>
      </c>
      <c r="D9" s="331" t="s">
        <v>266</v>
      </c>
      <c r="E9" s="331" t="s">
        <v>267</v>
      </c>
      <c r="F9" s="331" t="s">
        <v>1012</v>
      </c>
      <c r="G9" s="331" t="s">
        <v>662</v>
      </c>
    </row>
    <row r="10" spans="1:7" ht="27.6" customHeight="1">
      <c r="A10" s="331"/>
      <c r="B10" s="331"/>
      <c r="C10" s="331"/>
      <c r="D10" s="331"/>
      <c r="E10" s="331"/>
      <c r="F10" s="331"/>
      <c r="G10" s="331"/>
    </row>
    <row r="11" spans="1:7" ht="15.75">
      <c r="A11" s="111" t="s">
        <v>448</v>
      </c>
      <c r="B11" s="111" t="s">
        <v>442</v>
      </c>
      <c r="C11" s="111" t="s">
        <v>441</v>
      </c>
      <c r="D11" s="111" t="s">
        <v>449</v>
      </c>
      <c r="E11" s="111" t="s">
        <v>450</v>
      </c>
      <c r="F11" s="111" t="s">
        <v>542</v>
      </c>
      <c r="G11" s="111" t="s">
        <v>543</v>
      </c>
    </row>
    <row r="12" spans="1:7" ht="15.75">
      <c r="A12" s="136" t="s">
        <v>450</v>
      </c>
      <c r="B12" s="135" t="s">
        <v>534</v>
      </c>
      <c r="C12" s="136" t="s">
        <v>16</v>
      </c>
      <c r="D12" s="136"/>
      <c r="E12" s="136"/>
      <c r="F12" s="137">
        <v>307799512.64999998</v>
      </c>
      <c r="G12" s="137">
        <v>302940785.74000001</v>
      </c>
    </row>
    <row r="13" spans="1:7" ht="31.5">
      <c r="A13" s="136" t="s">
        <v>542</v>
      </c>
      <c r="B13" s="135" t="s">
        <v>397</v>
      </c>
      <c r="C13" s="136" t="s">
        <v>41</v>
      </c>
      <c r="D13" s="136"/>
      <c r="E13" s="136"/>
      <c r="F13" s="137">
        <v>287036187.85000002</v>
      </c>
      <c r="G13" s="137">
        <v>282876472.29000002</v>
      </c>
    </row>
    <row r="14" spans="1:7" ht="63">
      <c r="A14" s="136" t="s">
        <v>543</v>
      </c>
      <c r="B14" s="135" t="s">
        <v>398</v>
      </c>
      <c r="C14" s="136" t="s">
        <v>99</v>
      </c>
      <c r="D14" s="136"/>
      <c r="E14" s="136"/>
      <c r="F14" s="137">
        <v>82178687.849999994</v>
      </c>
      <c r="G14" s="137">
        <v>78018972.290000007</v>
      </c>
    </row>
    <row r="15" spans="1:7" ht="31.5">
      <c r="A15" s="136" t="s">
        <v>544</v>
      </c>
      <c r="B15" s="135" t="s">
        <v>610</v>
      </c>
      <c r="C15" s="136" t="s">
        <v>99</v>
      </c>
      <c r="D15" s="136" t="s">
        <v>611</v>
      </c>
      <c r="E15" s="136"/>
      <c r="F15" s="137">
        <v>82178687.849999994</v>
      </c>
      <c r="G15" s="137">
        <v>78018972.290000007</v>
      </c>
    </row>
    <row r="16" spans="1:7" ht="15.75">
      <c r="A16" s="136" t="s">
        <v>1630</v>
      </c>
      <c r="B16" s="135" t="s">
        <v>612</v>
      </c>
      <c r="C16" s="136" t="s">
        <v>99</v>
      </c>
      <c r="D16" s="136" t="s">
        <v>613</v>
      </c>
      <c r="E16" s="136"/>
      <c r="F16" s="137">
        <v>82178687.849999994</v>
      </c>
      <c r="G16" s="137">
        <v>78018972.290000007</v>
      </c>
    </row>
    <row r="17" spans="1:7" ht="15.75">
      <c r="A17" s="136" t="s">
        <v>579</v>
      </c>
      <c r="B17" s="135" t="s">
        <v>396</v>
      </c>
      <c r="C17" s="136" t="s">
        <v>99</v>
      </c>
      <c r="D17" s="136" t="s">
        <v>613</v>
      </c>
      <c r="E17" s="136" t="s">
        <v>506</v>
      </c>
      <c r="F17" s="137">
        <v>82178687.849999994</v>
      </c>
      <c r="G17" s="137">
        <v>78018972.290000007</v>
      </c>
    </row>
    <row r="18" spans="1:7" ht="15.75">
      <c r="A18" s="136" t="s">
        <v>575</v>
      </c>
      <c r="B18" s="135" t="s">
        <v>556</v>
      </c>
      <c r="C18" s="136" t="s">
        <v>99</v>
      </c>
      <c r="D18" s="136" t="s">
        <v>613</v>
      </c>
      <c r="E18" s="136" t="s">
        <v>484</v>
      </c>
      <c r="F18" s="137">
        <v>19695988.879999999</v>
      </c>
      <c r="G18" s="137">
        <v>18015437.789999999</v>
      </c>
    </row>
    <row r="19" spans="1:7" ht="15.75">
      <c r="A19" s="133" t="s">
        <v>578</v>
      </c>
      <c r="B19" s="132" t="s">
        <v>556</v>
      </c>
      <c r="C19" s="133" t="s">
        <v>99</v>
      </c>
      <c r="D19" s="133" t="s">
        <v>613</v>
      </c>
      <c r="E19" s="133" t="s">
        <v>484</v>
      </c>
      <c r="F19" s="134">
        <v>19695988.879999999</v>
      </c>
      <c r="G19" s="134">
        <v>18015437.789999999</v>
      </c>
    </row>
    <row r="20" spans="1:7" ht="15.75">
      <c r="A20" s="136" t="s">
        <v>576</v>
      </c>
      <c r="B20" s="135" t="s">
        <v>557</v>
      </c>
      <c r="C20" s="136" t="s">
        <v>99</v>
      </c>
      <c r="D20" s="136" t="s">
        <v>613</v>
      </c>
      <c r="E20" s="136" t="s">
        <v>601</v>
      </c>
      <c r="F20" s="137">
        <v>59229935.969999999</v>
      </c>
      <c r="G20" s="137">
        <v>56913411.5</v>
      </c>
    </row>
    <row r="21" spans="1:7" ht="15.75">
      <c r="A21" s="133" t="s">
        <v>577</v>
      </c>
      <c r="B21" s="132" t="s">
        <v>557</v>
      </c>
      <c r="C21" s="133" t="s">
        <v>99</v>
      </c>
      <c r="D21" s="133" t="s">
        <v>613</v>
      </c>
      <c r="E21" s="133" t="s">
        <v>601</v>
      </c>
      <c r="F21" s="134">
        <v>59229935.969999999</v>
      </c>
      <c r="G21" s="134">
        <v>56913411.5</v>
      </c>
    </row>
    <row r="22" spans="1:7" ht="15.75">
      <c r="A22" s="136" t="s">
        <v>1593</v>
      </c>
      <c r="B22" s="135" t="s">
        <v>970</v>
      </c>
      <c r="C22" s="136" t="s">
        <v>99</v>
      </c>
      <c r="D22" s="136" t="s">
        <v>613</v>
      </c>
      <c r="E22" s="136" t="s">
        <v>971</v>
      </c>
      <c r="F22" s="137">
        <v>3252763</v>
      </c>
      <c r="G22" s="137">
        <v>3090123</v>
      </c>
    </row>
    <row r="23" spans="1:7" ht="15.75">
      <c r="A23" s="133" t="s">
        <v>630</v>
      </c>
      <c r="B23" s="132" t="s">
        <v>970</v>
      </c>
      <c r="C23" s="133" t="s">
        <v>99</v>
      </c>
      <c r="D23" s="133" t="s">
        <v>613</v>
      </c>
      <c r="E23" s="133" t="s">
        <v>971</v>
      </c>
      <c r="F23" s="134">
        <v>3252763</v>
      </c>
      <c r="G23" s="134">
        <v>3090123</v>
      </c>
    </row>
    <row r="24" spans="1:7" ht="173.25">
      <c r="A24" s="136" t="s">
        <v>1655</v>
      </c>
      <c r="B24" s="138" t="s">
        <v>1004</v>
      </c>
      <c r="C24" s="136" t="s">
        <v>972</v>
      </c>
      <c r="D24" s="136"/>
      <c r="E24" s="136"/>
      <c r="F24" s="137">
        <v>14377800</v>
      </c>
      <c r="G24" s="137">
        <v>14377800</v>
      </c>
    </row>
    <row r="25" spans="1:7" ht="31.5">
      <c r="A25" s="136" t="s">
        <v>663</v>
      </c>
      <c r="B25" s="135" t="s">
        <v>610</v>
      </c>
      <c r="C25" s="136" t="s">
        <v>972</v>
      </c>
      <c r="D25" s="136" t="s">
        <v>611</v>
      </c>
      <c r="E25" s="136"/>
      <c r="F25" s="137">
        <v>14377800</v>
      </c>
      <c r="G25" s="137">
        <v>14377800</v>
      </c>
    </row>
    <row r="26" spans="1:7" ht="15.75">
      <c r="A26" s="136" t="s">
        <v>664</v>
      </c>
      <c r="B26" s="135" t="s">
        <v>612</v>
      </c>
      <c r="C26" s="136" t="s">
        <v>972</v>
      </c>
      <c r="D26" s="136" t="s">
        <v>613</v>
      </c>
      <c r="E26" s="136"/>
      <c r="F26" s="137">
        <v>14377800</v>
      </c>
      <c r="G26" s="137">
        <v>14377800</v>
      </c>
    </row>
    <row r="27" spans="1:7" ht="15.75">
      <c r="A27" s="136" t="s">
        <v>1595</v>
      </c>
      <c r="B27" s="135" t="s">
        <v>396</v>
      </c>
      <c r="C27" s="136" t="s">
        <v>972</v>
      </c>
      <c r="D27" s="136" t="s">
        <v>613</v>
      </c>
      <c r="E27" s="136" t="s">
        <v>506</v>
      </c>
      <c r="F27" s="137">
        <v>14377800</v>
      </c>
      <c r="G27" s="137">
        <v>14377800</v>
      </c>
    </row>
    <row r="28" spans="1:7" ht="15.75">
      <c r="A28" s="136" t="s">
        <v>665</v>
      </c>
      <c r="B28" s="135" t="s">
        <v>556</v>
      </c>
      <c r="C28" s="136" t="s">
        <v>972</v>
      </c>
      <c r="D28" s="136" t="s">
        <v>613</v>
      </c>
      <c r="E28" s="136" t="s">
        <v>484</v>
      </c>
      <c r="F28" s="137">
        <v>14377800</v>
      </c>
      <c r="G28" s="137">
        <v>14377800</v>
      </c>
    </row>
    <row r="29" spans="1:7" ht="15.75">
      <c r="A29" s="133" t="s">
        <v>666</v>
      </c>
      <c r="B29" s="132" t="s">
        <v>556</v>
      </c>
      <c r="C29" s="133" t="s">
        <v>972</v>
      </c>
      <c r="D29" s="133" t="s">
        <v>613</v>
      </c>
      <c r="E29" s="133" t="s">
        <v>484</v>
      </c>
      <c r="F29" s="134">
        <v>14377800</v>
      </c>
      <c r="G29" s="134">
        <v>14377800</v>
      </c>
    </row>
    <row r="30" spans="1:7" ht="173.25">
      <c r="A30" s="136" t="s">
        <v>667</v>
      </c>
      <c r="B30" s="138" t="s">
        <v>1005</v>
      </c>
      <c r="C30" s="136" t="s">
        <v>973</v>
      </c>
      <c r="D30" s="136"/>
      <c r="E30" s="136"/>
      <c r="F30" s="137">
        <v>19196800</v>
      </c>
      <c r="G30" s="137">
        <v>19196800</v>
      </c>
    </row>
    <row r="31" spans="1:7" ht="31.5">
      <c r="A31" s="136" t="s">
        <v>668</v>
      </c>
      <c r="B31" s="135" t="s">
        <v>610</v>
      </c>
      <c r="C31" s="136" t="s">
        <v>973</v>
      </c>
      <c r="D31" s="136" t="s">
        <v>611</v>
      </c>
      <c r="E31" s="136"/>
      <c r="F31" s="137">
        <v>19196800</v>
      </c>
      <c r="G31" s="137">
        <v>19196800</v>
      </c>
    </row>
    <row r="32" spans="1:7" ht="15.75">
      <c r="A32" s="136" t="s">
        <v>365</v>
      </c>
      <c r="B32" s="135" t="s">
        <v>612</v>
      </c>
      <c r="C32" s="136" t="s">
        <v>973</v>
      </c>
      <c r="D32" s="136" t="s">
        <v>613</v>
      </c>
      <c r="E32" s="136"/>
      <c r="F32" s="137">
        <v>19196800</v>
      </c>
      <c r="G32" s="137">
        <v>19196800</v>
      </c>
    </row>
    <row r="33" spans="1:7" ht="15.75">
      <c r="A33" s="136" t="s">
        <v>669</v>
      </c>
      <c r="B33" s="135" t="s">
        <v>396</v>
      </c>
      <c r="C33" s="136" t="s">
        <v>973</v>
      </c>
      <c r="D33" s="136" t="s">
        <v>613</v>
      </c>
      <c r="E33" s="136" t="s">
        <v>506</v>
      </c>
      <c r="F33" s="137">
        <v>19196800</v>
      </c>
      <c r="G33" s="137">
        <v>19196800</v>
      </c>
    </row>
    <row r="34" spans="1:7" ht="15.75">
      <c r="A34" s="136" t="s">
        <v>670</v>
      </c>
      <c r="B34" s="135" t="s">
        <v>557</v>
      </c>
      <c r="C34" s="136" t="s">
        <v>973</v>
      </c>
      <c r="D34" s="136" t="s">
        <v>613</v>
      </c>
      <c r="E34" s="136" t="s">
        <v>601</v>
      </c>
      <c r="F34" s="137">
        <v>19196800</v>
      </c>
      <c r="G34" s="137">
        <v>19196800</v>
      </c>
    </row>
    <row r="35" spans="1:7" ht="15.75">
      <c r="A35" s="133" t="s">
        <v>333</v>
      </c>
      <c r="B35" s="132" t="s">
        <v>557</v>
      </c>
      <c r="C35" s="133" t="s">
        <v>973</v>
      </c>
      <c r="D35" s="133" t="s">
        <v>613</v>
      </c>
      <c r="E35" s="133" t="s">
        <v>601</v>
      </c>
      <c r="F35" s="134">
        <v>19196800</v>
      </c>
      <c r="G35" s="134">
        <v>19196800</v>
      </c>
    </row>
    <row r="36" spans="1:7" ht="141.75">
      <c r="A36" s="136" t="s">
        <v>1597</v>
      </c>
      <c r="B36" s="138" t="s">
        <v>356</v>
      </c>
      <c r="C36" s="136" t="s">
        <v>106</v>
      </c>
      <c r="D36" s="136"/>
      <c r="E36" s="136"/>
      <c r="F36" s="137">
        <v>194000</v>
      </c>
      <c r="G36" s="137">
        <v>194000</v>
      </c>
    </row>
    <row r="37" spans="1:7" ht="31.5">
      <c r="A37" s="136" t="s">
        <v>1589</v>
      </c>
      <c r="B37" s="135" t="s">
        <v>610</v>
      </c>
      <c r="C37" s="136" t="s">
        <v>106</v>
      </c>
      <c r="D37" s="136" t="s">
        <v>611</v>
      </c>
      <c r="E37" s="136"/>
      <c r="F37" s="137">
        <v>194000</v>
      </c>
      <c r="G37" s="137">
        <v>194000</v>
      </c>
    </row>
    <row r="38" spans="1:7" ht="15.75">
      <c r="A38" s="136" t="s">
        <v>671</v>
      </c>
      <c r="B38" s="135" t="s">
        <v>612</v>
      </c>
      <c r="C38" s="136" t="s">
        <v>106</v>
      </c>
      <c r="D38" s="136" t="s">
        <v>613</v>
      </c>
      <c r="E38" s="136"/>
      <c r="F38" s="137">
        <v>194000</v>
      </c>
      <c r="G38" s="137">
        <v>194000</v>
      </c>
    </row>
    <row r="39" spans="1:7" ht="15.75">
      <c r="A39" s="136" t="s">
        <v>672</v>
      </c>
      <c r="B39" s="135" t="s">
        <v>533</v>
      </c>
      <c r="C39" s="136" t="s">
        <v>106</v>
      </c>
      <c r="D39" s="136" t="s">
        <v>613</v>
      </c>
      <c r="E39" s="136" t="s">
        <v>509</v>
      </c>
      <c r="F39" s="137">
        <v>194000</v>
      </c>
      <c r="G39" s="137">
        <v>194000</v>
      </c>
    </row>
    <row r="40" spans="1:7" ht="15.75">
      <c r="A40" s="136" t="s">
        <v>673</v>
      </c>
      <c r="B40" s="135" t="s">
        <v>570</v>
      </c>
      <c r="C40" s="136" t="s">
        <v>106</v>
      </c>
      <c r="D40" s="136" t="s">
        <v>613</v>
      </c>
      <c r="E40" s="136" t="s">
        <v>259</v>
      </c>
      <c r="F40" s="137">
        <v>194000</v>
      </c>
      <c r="G40" s="137">
        <v>194000</v>
      </c>
    </row>
    <row r="41" spans="1:7" ht="15.75">
      <c r="A41" s="133" t="s">
        <v>674</v>
      </c>
      <c r="B41" s="132" t="s">
        <v>570</v>
      </c>
      <c r="C41" s="133" t="s">
        <v>106</v>
      </c>
      <c r="D41" s="133" t="s">
        <v>613</v>
      </c>
      <c r="E41" s="133" t="s">
        <v>259</v>
      </c>
      <c r="F41" s="134">
        <v>194000</v>
      </c>
      <c r="G41" s="134">
        <v>194000</v>
      </c>
    </row>
    <row r="42" spans="1:7" ht="141.75">
      <c r="A42" s="136" t="s">
        <v>334</v>
      </c>
      <c r="B42" s="138" t="s">
        <v>366</v>
      </c>
      <c r="C42" s="136" t="s">
        <v>101</v>
      </c>
      <c r="D42" s="136"/>
      <c r="E42" s="136"/>
      <c r="F42" s="137">
        <v>127820800</v>
      </c>
      <c r="G42" s="137">
        <v>127820800</v>
      </c>
    </row>
    <row r="43" spans="1:7" ht="31.5">
      <c r="A43" s="136" t="s">
        <v>675</v>
      </c>
      <c r="B43" s="135" t="s">
        <v>610</v>
      </c>
      <c r="C43" s="136" t="s">
        <v>101</v>
      </c>
      <c r="D43" s="136" t="s">
        <v>611</v>
      </c>
      <c r="E43" s="136"/>
      <c r="F43" s="137">
        <v>127820800</v>
      </c>
      <c r="G43" s="137">
        <v>127820800</v>
      </c>
    </row>
    <row r="44" spans="1:7" ht="15.75">
      <c r="A44" s="136" t="s">
        <v>676</v>
      </c>
      <c r="B44" s="135" t="s">
        <v>612</v>
      </c>
      <c r="C44" s="136" t="s">
        <v>101</v>
      </c>
      <c r="D44" s="136" t="s">
        <v>613</v>
      </c>
      <c r="E44" s="136"/>
      <c r="F44" s="137">
        <v>127820800</v>
      </c>
      <c r="G44" s="137">
        <v>127820800</v>
      </c>
    </row>
    <row r="45" spans="1:7" ht="15.75">
      <c r="A45" s="136" t="s">
        <v>677</v>
      </c>
      <c r="B45" s="135" t="s">
        <v>396</v>
      </c>
      <c r="C45" s="136" t="s">
        <v>101</v>
      </c>
      <c r="D45" s="136" t="s">
        <v>613</v>
      </c>
      <c r="E45" s="136" t="s">
        <v>506</v>
      </c>
      <c r="F45" s="137">
        <v>127820800</v>
      </c>
      <c r="G45" s="137">
        <v>127820800</v>
      </c>
    </row>
    <row r="46" spans="1:7" ht="15.75">
      <c r="A46" s="136" t="s">
        <v>678</v>
      </c>
      <c r="B46" s="135" t="s">
        <v>557</v>
      </c>
      <c r="C46" s="136" t="s">
        <v>101</v>
      </c>
      <c r="D46" s="136" t="s">
        <v>613</v>
      </c>
      <c r="E46" s="136" t="s">
        <v>601</v>
      </c>
      <c r="F46" s="137">
        <v>127820800</v>
      </c>
      <c r="G46" s="137">
        <v>127820800</v>
      </c>
    </row>
    <row r="47" spans="1:7" ht="15.75">
      <c r="A47" s="133" t="s">
        <v>1605</v>
      </c>
      <c r="B47" s="132" t="s">
        <v>557</v>
      </c>
      <c r="C47" s="133" t="s">
        <v>101</v>
      </c>
      <c r="D47" s="133" t="s">
        <v>613</v>
      </c>
      <c r="E47" s="133" t="s">
        <v>601</v>
      </c>
      <c r="F47" s="134">
        <v>127820800</v>
      </c>
      <c r="G47" s="134">
        <v>127820800</v>
      </c>
    </row>
    <row r="48" spans="1:7" ht="110.25">
      <c r="A48" s="136" t="s">
        <v>679</v>
      </c>
      <c r="B48" s="138" t="s">
        <v>355</v>
      </c>
      <c r="C48" s="136" t="s">
        <v>105</v>
      </c>
      <c r="D48" s="136"/>
      <c r="E48" s="136"/>
      <c r="F48" s="137">
        <v>15982400</v>
      </c>
      <c r="G48" s="137">
        <v>15982400</v>
      </c>
    </row>
    <row r="49" spans="1:7" ht="31.5">
      <c r="A49" s="136" t="s">
        <v>680</v>
      </c>
      <c r="B49" s="135" t="s">
        <v>610</v>
      </c>
      <c r="C49" s="136" t="s">
        <v>105</v>
      </c>
      <c r="D49" s="136" t="s">
        <v>611</v>
      </c>
      <c r="E49" s="136"/>
      <c r="F49" s="137">
        <v>15982400</v>
      </c>
      <c r="G49" s="137">
        <v>15982400</v>
      </c>
    </row>
    <row r="50" spans="1:7" ht="15.75">
      <c r="A50" s="136" t="s">
        <v>379</v>
      </c>
      <c r="B50" s="135" t="s">
        <v>612</v>
      </c>
      <c r="C50" s="136" t="s">
        <v>105</v>
      </c>
      <c r="D50" s="136" t="s">
        <v>613</v>
      </c>
      <c r="E50" s="136"/>
      <c r="F50" s="137">
        <v>15982400</v>
      </c>
      <c r="G50" s="137">
        <v>15982400</v>
      </c>
    </row>
    <row r="51" spans="1:7" ht="15.75">
      <c r="A51" s="136" t="s">
        <v>681</v>
      </c>
      <c r="B51" s="135" t="s">
        <v>533</v>
      </c>
      <c r="C51" s="136" t="s">
        <v>105</v>
      </c>
      <c r="D51" s="136" t="s">
        <v>613</v>
      </c>
      <c r="E51" s="136" t="s">
        <v>509</v>
      </c>
      <c r="F51" s="137">
        <v>15982400</v>
      </c>
      <c r="G51" s="137">
        <v>15982400</v>
      </c>
    </row>
    <row r="52" spans="1:7" ht="15.75">
      <c r="A52" s="136" t="s">
        <v>682</v>
      </c>
      <c r="B52" s="135" t="s">
        <v>569</v>
      </c>
      <c r="C52" s="136" t="s">
        <v>105</v>
      </c>
      <c r="D52" s="136" t="s">
        <v>613</v>
      </c>
      <c r="E52" s="136" t="s">
        <v>483</v>
      </c>
      <c r="F52" s="137">
        <v>15982400</v>
      </c>
      <c r="G52" s="137">
        <v>15982400</v>
      </c>
    </row>
    <row r="53" spans="1:7" ht="15.75">
      <c r="A53" s="133" t="s">
        <v>683</v>
      </c>
      <c r="B53" s="132" t="s">
        <v>569</v>
      </c>
      <c r="C53" s="133" t="s">
        <v>105</v>
      </c>
      <c r="D53" s="133" t="s">
        <v>613</v>
      </c>
      <c r="E53" s="133" t="s">
        <v>483</v>
      </c>
      <c r="F53" s="134">
        <v>15982400</v>
      </c>
      <c r="G53" s="134">
        <v>15982400</v>
      </c>
    </row>
    <row r="54" spans="1:7" ht="141.75">
      <c r="A54" s="136" t="s">
        <v>684</v>
      </c>
      <c r="B54" s="138" t="s">
        <v>389</v>
      </c>
      <c r="C54" s="136" t="s">
        <v>100</v>
      </c>
      <c r="D54" s="136"/>
      <c r="E54" s="136"/>
      <c r="F54" s="137">
        <v>27285700</v>
      </c>
      <c r="G54" s="137">
        <v>27285700</v>
      </c>
    </row>
    <row r="55" spans="1:7" ht="31.5">
      <c r="A55" s="136" t="s">
        <v>685</v>
      </c>
      <c r="B55" s="135" t="s">
        <v>610</v>
      </c>
      <c r="C55" s="136" t="s">
        <v>100</v>
      </c>
      <c r="D55" s="136" t="s">
        <v>611</v>
      </c>
      <c r="E55" s="136"/>
      <c r="F55" s="137">
        <v>27285700</v>
      </c>
      <c r="G55" s="137">
        <v>27285700</v>
      </c>
    </row>
    <row r="56" spans="1:7" ht="15.75">
      <c r="A56" s="136" t="s">
        <v>686</v>
      </c>
      <c r="B56" s="135" t="s">
        <v>612</v>
      </c>
      <c r="C56" s="136" t="s">
        <v>100</v>
      </c>
      <c r="D56" s="136" t="s">
        <v>613</v>
      </c>
      <c r="E56" s="136"/>
      <c r="F56" s="137">
        <v>27285700</v>
      </c>
      <c r="G56" s="137">
        <v>27285700</v>
      </c>
    </row>
    <row r="57" spans="1:7" ht="15.75">
      <c r="A57" s="136" t="s">
        <v>687</v>
      </c>
      <c r="B57" s="135" t="s">
        <v>396</v>
      </c>
      <c r="C57" s="136" t="s">
        <v>100</v>
      </c>
      <c r="D57" s="136" t="s">
        <v>613</v>
      </c>
      <c r="E57" s="136" t="s">
        <v>506</v>
      </c>
      <c r="F57" s="137">
        <v>27285700</v>
      </c>
      <c r="G57" s="137">
        <v>27285700</v>
      </c>
    </row>
    <row r="58" spans="1:7" ht="15.75">
      <c r="A58" s="136" t="s">
        <v>688</v>
      </c>
      <c r="B58" s="135" t="s">
        <v>556</v>
      </c>
      <c r="C58" s="136" t="s">
        <v>100</v>
      </c>
      <c r="D58" s="136" t="s">
        <v>613</v>
      </c>
      <c r="E58" s="136" t="s">
        <v>484</v>
      </c>
      <c r="F58" s="137">
        <v>27285700</v>
      </c>
      <c r="G58" s="137">
        <v>27285700</v>
      </c>
    </row>
    <row r="59" spans="1:7" ht="15.75">
      <c r="A59" s="133" t="s">
        <v>689</v>
      </c>
      <c r="B59" s="132" t="s">
        <v>556</v>
      </c>
      <c r="C59" s="133" t="s">
        <v>100</v>
      </c>
      <c r="D59" s="133" t="s">
        <v>613</v>
      </c>
      <c r="E59" s="133" t="s">
        <v>484</v>
      </c>
      <c r="F59" s="134">
        <v>27285700</v>
      </c>
      <c r="G59" s="134">
        <v>27285700</v>
      </c>
    </row>
    <row r="60" spans="1:7" ht="31.5">
      <c r="A60" s="136" t="s">
        <v>690</v>
      </c>
      <c r="B60" s="135" t="s">
        <v>974</v>
      </c>
      <c r="C60" s="136" t="s">
        <v>975</v>
      </c>
      <c r="D60" s="136"/>
      <c r="E60" s="136"/>
      <c r="F60" s="137">
        <v>0</v>
      </c>
      <c r="G60" s="137">
        <v>0</v>
      </c>
    </row>
    <row r="61" spans="1:7" ht="63">
      <c r="A61" s="136" t="s">
        <v>691</v>
      </c>
      <c r="B61" s="135" t="s">
        <v>976</v>
      </c>
      <c r="C61" s="136" t="s">
        <v>977</v>
      </c>
      <c r="D61" s="136"/>
      <c r="E61" s="136"/>
      <c r="F61" s="137">
        <v>0</v>
      </c>
      <c r="G61" s="137">
        <v>0</v>
      </c>
    </row>
    <row r="62" spans="1:7" ht="31.5">
      <c r="A62" s="136" t="s">
        <v>692</v>
      </c>
      <c r="B62" s="135" t="s">
        <v>610</v>
      </c>
      <c r="C62" s="136" t="s">
        <v>977</v>
      </c>
      <c r="D62" s="136" t="s">
        <v>611</v>
      </c>
      <c r="E62" s="136"/>
      <c r="F62" s="137">
        <v>0</v>
      </c>
      <c r="G62" s="137">
        <v>0</v>
      </c>
    </row>
    <row r="63" spans="1:7" ht="15.75">
      <c r="A63" s="136" t="s">
        <v>693</v>
      </c>
      <c r="B63" s="135" t="s">
        <v>612</v>
      </c>
      <c r="C63" s="136" t="s">
        <v>977</v>
      </c>
      <c r="D63" s="136" t="s">
        <v>613</v>
      </c>
      <c r="E63" s="136"/>
      <c r="F63" s="137">
        <v>0</v>
      </c>
      <c r="G63" s="137">
        <v>0</v>
      </c>
    </row>
    <row r="64" spans="1:7" ht="15.75">
      <c r="A64" s="136" t="s">
        <v>694</v>
      </c>
      <c r="B64" s="135" t="s">
        <v>396</v>
      </c>
      <c r="C64" s="136" t="s">
        <v>977</v>
      </c>
      <c r="D64" s="136" t="s">
        <v>613</v>
      </c>
      <c r="E64" s="136" t="s">
        <v>506</v>
      </c>
      <c r="F64" s="137">
        <v>0</v>
      </c>
      <c r="G64" s="137">
        <v>0</v>
      </c>
    </row>
    <row r="65" spans="1:7" ht="15.75">
      <c r="A65" s="136" t="s">
        <v>695</v>
      </c>
      <c r="B65" s="135" t="s">
        <v>556</v>
      </c>
      <c r="C65" s="136" t="s">
        <v>977</v>
      </c>
      <c r="D65" s="136" t="s">
        <v>613</v>
      </c>
      <c r="E65" s="136" t="s">
        <v>484</v>
      </c>
      <c r="F65" s="137">
        <v>0</v>
      </c>
      <c r="G65" s="137">
        <v>0</v>
      </c>
    </row>
    <row r="66" spans="1:7" ht="15.75">
      <c r="A66" s="133" t="s">
        <v>696</v>
      </c>
      <c r="B66" s="132" t="s">
        <v>556</v>
      </c>
      <c r="C66" s="133" t="s">
        <v>977</v>
      </c>
      <c r="D66" s="133" t="s">
        <v>613</v>
      </c>
      <c r="E66" s="133" t="s">
        <v>484</v>
      </c>
      <c r="F66" s="134">
        <v>0</v>
      </c>
      <c r="G66" s="134">
        <v>0</v>
      </c>
    </row>
    <row r="67" spans="1:7" ht="15.75">
      <c r="A67" s="136" t="s">
        <v>697</v>
      </c>
      <c r="B67" s="135" t="s">
        <v>557</v>
      </c>
      <c r="C67" s="136" t="s">
        <v>977</v>
      </c>
      <c r="D67" s="136" t="s">
        <v>613</v>
      </c>
      <c r="E67" s="136" t="s">
        <v>601</v>
      </c>
      <c r="F67" s="137">
        <v>0</v>
      </c>
      <c r="G67" s="137">
        <v>0</v>
      </c>
    </row>
    <row r="68" spans="1:7" ht="15.75">
      <c r="A68" s="133" t="s">
        <v>698</v>
      </c>
      <c r="B68" s="132" t="s">
        <v>557</v>
      </c>
      <c r="C68" s="133" t="s">
        <v>977</v>
      </c>
      <c r="D68" s="133" t="s">
        <v>613</v>
      </c>
      <c r="E68" s="133" t="s">
        <v>601</v>
      </c>
      <c r="F68" s="134">
        <v>0</v>
      </c>
      <c r="G68" s="134">
        <v>0</v>
      </c>
    </row>
    <row r="69" spans="1:7" ht="31.5">
      <c r="A69" s="136" t="s">
        <v>699</v>
      </c>
      <c r="B69" s="135" t="s">
        <v>368</v>
      </c>
      <c r="C69" s="136" t="s">
        <v>46</v>
      </c>
      <c r="D69" s="136"/>
      <c r="E69" s="136"/>
      <c r="F69" s="137">
        <v>4064561</v>
      </c>
      <c r="G69" s="137">
        <v>3861332</v>
      </c>
    </row>
    <row r="70" spans="1:7" ht="63">
      <c r="A70" s="136" t="s">
        <v>700</v>
      </c>
      <c r="B70" s="135" t="s">
        <v>978</v>
      </c>
      <c r="C70" s="136" t="s">
        <v>979</v>
      </c>
      <c r="D70" s="136"/>
      <c r="E70" s="136"/>
      <c r="F70" s="137">
        <v>4064561</v>
      </c>
      <c r="G70" s="137">
        <v>3861332</v>
      </c>
    </row>
    <row r="71" spans="1:7" ht="63">
      <c r="A71" s="136" t="s">
        <v>701</v>
      </c>
      <c r="B71" s="135" t="s">
        <v>623</v>
      </c>
      <c r="C71" s="136" t="s">
        <v>979</v>
      </c>
      <c r="D71" s="136" t="s">
        <v>256</v>
      </c>
      <c r="E71" s="136"/>
      <c r="F71" s="137">
        <v>4064561</v>
      </c>
      <c r="G71" s="137">
        <v>3861332</v>
      </c>
    </row>
    <row r="72" spans="1:7" ht="15.75">
      <c r="A72" s="136" t="s">
        <v>702</v>
      </c>
      <c r="B72" s="135" t="s">
        <v>388</v>
      </c>
      <c r="C72" s="136" t="s">
        <v>979</v>
      </c>
      <c r="D72" s="136" t="s">
        <v>546</v>
      </c>
      <c r="E72" s="136"/>
      <c r="F72" s="137">
        <v>4064561</v>
      </c>
      <c r="G72" s="137">
        <v>3861332</v>
      </c>
    </row>
    <row r="73" spans="1:7" ht="15.75">
      <c r="A73" s="136" t="s">
        <v>703</v>
      </c>
      <c r="B73" s="135" t="s">
        <v>396</v>
      </c>
      <c r="C73" s="136" t="s">
        <v>979</v>
      </c>
      <c r="D73" s="136" t="s">
        <v>546</v>
      </c>
      <c r="E73" s="136" t="s">
        <v>506</v>
      </c>
      <c r="F73" s="137">
        <v>4064561</v>
      </c>
      <c r="G73" s="137">
        <v>3861332</v>
      </c>
    </row>
    <row r="74" spans="1:7" ht="15.75">
      <c r="A74" s="136" t="s">
        <v>704</v>
      </c>
      <c r="B74" s="135" t="s">
        <v>564</v>
      </c>
      <c r="C74" s="136" t="s">
        <v>979</v>
      </c>
      <c r="D74" s="136" t="s">
        <v>546</v>
      </c>
      <c r="E74" s="136" t="s">
        <v>603</v>
      </c>
      <c r="F74" s="137">
        <v>4064561</v>
      </c>
      <c r="G74" s="137">
        <v>3861332</v>
      </c>
    </row>
    <row r="75" spans="1:7" ht="15.75">
      <c r="A75" s="133" t="s">
        <v>705</v>
      </c>
      <c r="B75" s="132" t="s">
        <v>564</v>
      </c>
      <c r="C75" s="133" t="s">
        <v>979</v>
      </c>
      <c r="D75" s="133" t="s">
        <v>546</v>
      </c>
      <c r="E75" s="133" t="s">
        <v>603</v>
      </c>
      <c r="F75" s="134">
        <v>4064561</v>
      </c>
      <c r="G75" s="134">
        <v>3861332</v>
      </c>
    </row>
    <row r="76" spans="1:7" ht="31.5">
      <c r="A76" s="136" t="s">
        <v>706</v>
      </c>
      <c r="B76" s="135" t="s">
        <v>950</v>
      </c>
      <c r="C76" s="136" t="s">
        <v>979</v>
      </c>
      <c r="D76" s="136" t="s">
        <v>625</v>
      </c>
      <c r="E76" s="136"/>
      <c r="F76" s="137">
        <v>0</v>
      </c>
      <c r="G76" s="137">
        <v>0</v>
      </c>
    </row>
    <row r="77" spans="1:7" ht="31.5">
      <c r="A77" s="136" t="s">
        <v>707</v>
      </c>
      <c r="B77" s="135" t="s">
        <v>626</v>
      </c>
      <c r="C77" s="136" t="s">
        <v>979</v>
      </c>
      <c r="D77" s="136" t="s">
        <v>257</v>
      </c>
      <c r="E77" s="136"/>
      <c r="F77" s="137">
        <v>0</v>
      </c>
      <c r="G77" s="137">
        <v>0</v>
      </c>
    </row>
    <row r="78" spans="1:7" ht="15.75">
      <c r="A78" s="136" t="s">
        <v>708</v>
      </c>
      <c r="B78" s="135" t="s">
        <v>396</v>
      </c>
      <c r="C78" s="136" t="s">
        <v>979</v>
      </c>
      <c r="D78" s="136" t="s">
        <v>257</v>
      </c>
      <c r="E78" s="136" t="s">
        <v>506</v>
      </c>
      <c r="F78" s="137">
        <v>0</v>
      </c>
      <c r="G78" s="137">
        <v>0</v>
      </c>
    </row>
    <row r="79" spans="1:7" ht="15.75">
      <c r="A79" s="136" t="s">
        <v>709</v>
      </c>
      <c r="B79" s="135" t="s">
        <v>564</v>
      </c>
      <c r="C79" s="136" t="s">
        <v>979</v>
      </c>
      <c r="D79" s="136" t="s">
        <v>257</v>
      </c>
      <c r="E79" s="136" t="s">
        <v>603</v>
      </c>
      <c r="F79" s="137">
        <v>0</v>
      </c>
      <c r="G79" s="137">
        <v>0</v>
      </c>
    </row>
    <row r="80" spans="1:7" ht="15.75">
      <c r="A80" s="133" t="s">
        <v>710</v>
      </c>
      <c r="B80" s="132" t="s">
        <v>564</v>
      </c>
      <c r="C80" s="133" t="s">
        <v>979</v>
      </c>
      <c r="D80" s="133" t="s">
        <v>257</v>
      </c>
      <c r="E80" s="133" t="s">
        <v>603</v>
      </c>
      <c r="F80" s="134">
        <v>0</v>
      </c>
      <c r="G80" s="134">
        <v>0</v>
      </c>
    </row>
    <row r="81" spans="1:7" ht="31.5">
      <c r="A81" s="136" t="s">
        <v>711</v>
      </c>
      <c r="B81" s="135" t="s">
        <v>367</v>
      </c>
      <c r="C81" s="136" t="s">
        <v>45</v>
      </c>
      <c r="D81" s="136"/>
      <c r="E81" s="136"/>
      <c r="F81" s="137">
        <v>2148058.7999999998</v>
      </c>
      <c r="G81" s="137">
        <v>2148058.7999999998</v>
      </c>
    </row>
    <row r="82" spans="1:7" ht="78.75">
      <c r="A82" s="136" t="s">
        <v>712</v>
      </c>
      <c r="B82" s="138" t="s">
        <v>634</v>
      </c>
      <c r="C82" s="136" t="s">
        <v>635</v>
      </c>
      <c r="D82" s="136"/>
      <c r="E82" s="136"/>
      <c r="F82" s="137">
        <v>1648100</v>
      </c>
      <c r="G82" s="137">
        <v>1648100</v>
      </c>
    </row>
    <row r="83" spans="1:7" ht="31.5">
      <c r="A83" s="136" t="s">
        <v>713</v>
      </c>
      <c r="B83" s="135" t="s">
        <v>950</v>
      </c>
      <c r="C83" s="136" t="s">
        <v>635</v>
      </c>
      <c r="D83" s="136" t="s">
        <v>625</v>
      </c>
      <c r="E83" s="136"/>
      <c r="F83" s="137">
        <v>855800</v>
      </c>
      <c r="G83" s="137">
        <v>855800</v>
      </c>
    </row>
    <row r="84" spans="1:7" ht="31.5">
      <c r="A84" s="136" t="s">
        <v>714</v>
      </c>
      <c r="B84" s="135" t="s">
        <v>626</v>
      </c>
      <c r="C84" s="136" t="s">
        <v>635</v>
      </c>
      <c r="D84" s="136" t="s">
        <v>257</v>
      </c>
      <c r="E84" s="136"/>
      <c r="F84" s="137">
        <v>855800</v>
      </c>
      <c r="G84" s="137">
        <v>855800</v>
      </c>
    </row>
    <row r="85" spans="1:7" ht="15.75">
      <c r="A85" s="136" t="s">
        <v>715</v>
      </c>
      <c r="B85" s="135" t="s">
        <v>396</v>
      </c>
      <c r="C85" s="136" t="s">
        <v>635</v>
      </c>
      <c r="D85" s="136" t="s">
        <v>257</v>
      </c>
      <c r="E85" s="136" t="s">
        <v>506</v>
      </c>
      <c r="F85" s="137">
        <v>855800</v>
      </c>
      <c r="G85" s="137">
        <v>855800</v>
      </c>
    </row>
    <row r="86" spans="1:7" ht="15.75">
      <c r="A86" s="136" t="s">
        <v>716</v>
      </c>
      <c r="B86" s="135" t="s">
        <v>980</v>
      </c>
      <c r="C86" s="136" t="s">
        <v>635</v>
      </c>
      <c r="D86" s="136" t="s">
        <v>257</v>
      </c>
      <c r="E86" s="136" t="s">
        <v>602</v>
      </c>
      <c r="F86" s="137">
        <v>855800</v>
      </c>
      <c r="G86" s="137">
        <v>855800</v>
      </c>
    </row>
    <row r="87" spans="1:7" ht="15.75">
      <c r="A87" s="133" t="s">
        <v>717</v>
      </c>
      <c r="B87" s="132" t="s">
        <v>980</v>
      </c>
      <c r="C87" s="133" t="s">
        <v>635</v>
      </c>
      <c r="D87" s="133" t="s">
        <v>257</v>
      </c>
      <c r="E87" s="133" t="s">
        <v>602</v>
      </c>
      <c r="F87" s="134">
        <v>855800</v>
      </c>
      <c r="G87" s="134">
        <v>855800</v>
      </c>
    </row>
    <row r="88" spans="1:7" ht="31.5">
      <c r="A88" s="136" t="s">
        <v>718</v>
      </c>
      <c r="B88" s="135" t="s">
        <v>610</v>
      </c>
      <c r="C88" s="136" t="s">
        <v>635</v>
      </c>
      <c r="D88" s="136" t="s">
        <v>611</v>
      </c>
      <c r="E88" s="136"/>
      <c r="F88" s="137">
        <v>792300</v>
      </c>
      <c r="G88" s="137">
        <v>792300</v>
      </c>
    </row>
    <row r="89" spans="1:7" ht="15.75">
      <c r="A89" s="136" t="s">
        <v>719</v>
      </c>
      <c r="B89" s="135" t="s">
        <v>612</v>
      </c>
      <c r="C89" s="136" t="s">
        <v>635</v>
      </c>
      <c r="D89" s="136" t="s">
        <v>613</v>
      </c>
      <c r="E89" s="136"/>
      <c r="F89" s="137">
        <v>792300</v>
      </c>
      <c r="G89" s="137">
        <v>792300</v>
      </c>
    </row>
    <row r="90" spans="1:7" ht="15.75">
      <c r="A90" s="136" t="s">
        <v>720</v>
      </c>
      <c r="B90" s="135" t="s">
        <v>396</v>
      </c>
      <c r="C90" s="136" t="s">
        <v>635</v>
      </c>
      <c r="D90" s="136" t="s">
        <v>613</v>
      </c>
      <c r="E90" s="136" t="s">
        <v>506</v>
      </c>
      <c r="F90" s="137">
        <v>792300</v>
      </c>
      <c r="G90" s="137">
        <v>792300</v>
      </c>
    </row>
    <row r="91" spans="1:7" ht="15.75">
      <c r="A91" s="136" t="s">
        <v>721</v>
      </c>
      <c r="B91" s="135" t="s">
        <v>980</v>
      </c>
      <c r="C91" s="136" t="s">
        <v>635</v>
      </c>
      <c r="D91" s="136" t="s">
        <v>613</v>
      </c>
      <c r="E91" s="136" t="s">
        <v>602</v>
      </c>
      <c r="F91" s="137">
        <v>792300</v>
      </c>
      <c r="G91" s="137">
        <v>792300</v>
      </c>
    </row>
    <row r="92" spans="1:7" ht="15.75">
      <c r="A92" s="133" t="s">
        <v>722</v>
      </c>
      <c r="B92" s="132" t="s">
        <v>980</v>
      </c>
      <c r="C92" s="133" t="s">
        <v>635</v>
      </c>
      <c r="D92" s="133" t="s">
        <v>613</v>
      </c>
      <c r="E92" s="133" t="s">
        <v>602</v>
      </c>
      <c r="F92" s="134">
        <v>792300</v>
      </c>
      <c r="G92" s="134">
        <v>792300</v>
      </c>
    </row>
    <row r="93" spans="1:7" ht="78.75">
      <c r="A93" s="136" t="s">
        <v>723</v>
      </c>
      <c r="B93" s="135" t="s">
        <v>981</v>
      </c>
      <c r="C93" s="136" t="s">
        <v>636</v>
      </c>
      <c r="D93" s="136"/>
      <c r="E93" s="136"/>
      <c r="F93" s="137">
        <v>499958.8</v>
      </c>
      <c r="G93" s="137">
        <v>499958.8</v>
      </c>
    </row>
    <row r="94" spans="1:7" ht="31.5">
      <c r="A94" s="136" t="s">
        <v>724</v>
      </c>
      <c r="B94" s="135" t="s">
        <v>950</v>
      </c>
      <c r="C94" s="136" t="s">
        <v>636</v>
      </c>
      <c r="D94" s="136" t="s">
        <v>625</v>
      </c>
      <c r="E94" s="136"/>
      <c r="F94" s="137">
        <v>160300</v>
      </c>
      <c r="G94" s="137">
        <v>160300</v>
      </c>
    </row>
    <row r="95" spans="1:7" ht="31.5">
      <c r="A95" s="136" t="s">
        <v>725</v>
      </c>
      <c r="B95" s="135" t="s">
        <v>626</v>
      </c>
      <c r="C95" s="136" t="s">
        <v>636</v>
      </c>
      <c r="D95" s="136" t="s">
        <v>257</v>
      </c>
      <c r="E95" s="136"/>
      <c r="F95" s="137">
        <v>160300</v>
      </c>
      <c r="G95" s="137">
        <v>160300</v>
      </c>
    </row>
    <row r="96" spans="1:7" ht="15.75">
      <c r="A96" s="136" t="s">
        <v>726</v>
      </c>
      <c r="B96" s="135" t="s">
        <v>396</v>
      </c>
      <c r="C96" s="136" t="s">
        <v>636</v>
      </c>
      <c r="D96" s="136" t="s">
        <v>257</v>
      </c>
      <c r="E96" s="136" t="s">
        <v>506</v>
      </c>
      <c r="F96" s="137">
        <v>160300</v>
      </c>
      <c r="G96" s="137">
        <v>160300</v>
      </c>
    </row>
    <row r="97" spans="1:7" ht="15.75">
      <c r="A97" s="136" t="s">
        <v>458</v>
      </c>
      <c r="B97" s="135" t="s">
        <v>980</v>
      </c>
      <c r="C97" s="136" t="s">
        <v>636</v>
      </c>
      <c r="D97" s="136" t="s">
        <v>257</v>
      </c>
      <c r="E97" s="136" t="s">
        <v>602</v>
      </c>
      <c r="F97" s="137">
        <v>160300</v>
      </c>
      <c r="G97" s="137">
        <v>160300</v>
      </c>
    </row>
    <row r="98" spans="1:7" ht="15.75">
      <c r="A98" s="133" t="s">
        <v>727</v>
      </c>
      <c r="B98" s="132" t="s">
        <v>980</v>
      </c>
      <c r="C98" s="133" t="s">
        <v>636</v>
      </c>
      <c r="D98" s="133" t="s">
        <v>257</v>
      </c>
      <c r="E98" s="133" t="s">
        <v>602</v>
      </c>
      <c r="F98" s="134">
        <v>160300</v>
      </c>
      <c r="G98" s="134">
        <v>160300</v>
      </c>
    </row>
    <row r="99" spans="1:7" ht="31.5">
      <c r="A99" s="136" t="s">
        <v>728</v>
      </c>
      <c r="B99" s="135" t="s">
        <v>610</v>
      </c>
      <c r="C99" s="136" t="s">
        <v>636</v>
      </c>
      <c r="D99" s="136" t="s">
        <v>611</v>
      </c>
      <c r="E99" s="136"/>
      <c r="F99" s="137">
        <v>339658.8</v>
      </c>
      <c r="G99" s="137">
        <v>339658.8</v>
      </c>
    </row>
    <row r="100" spans="1:7" ht="15.75">
      <c r="A100" s="136" t="s">
        <v>729</v>
      </c>
      <c r="B100" s="135" t="s">
        <v>612</v>
      </c>
      <c r="C100" s="136" t="s">
        <v>636</v>
      </c>
      <c r="D100" s="136" t="s">
        <v>613</v>
      </c>
      <c r="E100" s="136"/>
      <c r="F100" s="137">
        <v>339658.8</v>
      </c>
      <c r="G100" s="137">
        <v>339658.8</v>
      </c>
    </row>
    <row r="101" spans="1:7" ht="15.75">
      <c r="A101" s="136" t="s">
        <v>730</v>
      </c>
      <c r="B101" s="135" t="s">
        <v>396</v>
      </c>
      <c r="C101" s="136" t="s">
        <v>636</v>
      </c>
      <c r="D101" s="136" t="s">
        <v>613</v>
      </c>
      <c r="E101" s="136" t="s">
        <v>506</v>
      </c>
      <c r="F101" s="137">
        <v>339658.8</v>
      </c>
      <c r="G101" s="137">
        <v>339658.8</v>
      </c>
    </row>
    <row r="102" spans="1:7" ht="15.75">
      <c r="A102" s="136" t="s">
        <v>731</v>
      </c>
      <c r="B102" s="135" t="s">
        <v>980</v>
      </c>
      <c r="C102" s="136" t="s">
        <v>636</v>
      </c>
      <c r="D102" s="136" t="s">
        <v>613</v>
      </c>
      <c r="E102" s="136" t="s">
        <v>602</v>
      </c>
      <c r="F102" s="137">
        <v>339658.8</v>
      </c>
      <c r="G102" s="137">
        <v>339658.8</v>
      </c>
    </row>
    <row r="103" spans="1:7" ht="15.75">
      <c r="A103" s="133" t="s">
        <v>732</v>
      </c>
      <c r="B103" s="132" t="s">
        <v>980</v>
      </c>
      <c r="C103" s="133" t="s">
        <v>636</v>
      </c>
      <c r="D103" s="133" t="s">
        <v>613</v>
      </c>
      <c r="E103" s="133" t="s">
        <v>602</v>
      </c>
      <c r="F103" s="134">
        <v>339658.8</v>
      </c>
      <c r="G103" s="134">
        <v>339658.8</v>
      </c>
    </row>
    <row r="104" spans="1:7" ht="31.5">
      <c r="A104" s="136" t="s">
        <v>733</v>
      </c>
      <c r="B104" s="135" t="s">
        <v>376</v>
      </c>
      <c r="C104" s="136" t="s">
        <v>47</v>
      </c>
      <c r="D104" s="136"/>
      <c r="E104" s="136"/>
      <c r="F104" s="137">
        <v>1297600</v>
      </c>
      <c r="G104" s="137">
        <v>1297600</v>
      </c>
    </row>
    <row r="105" spans="1:7" ht="110.25">
      <c r="A105" s="136" t="s">
        <v>734</v>
      </c>
      <c r="B105" s="138" t="s">
        <v>377</v>
      </c>
      <c r="C105" s="136" t="s">
        <v>102</v>
      </c>
      <c r="D105" s="136"/>
      <c r="E105" s="136"/>
      <c r="F105" s="137">
        <v>1297600</v>
      </c>
      <c r="G105" s="137">
        <v>1297600</v>
      </c>
    </row>
    <row r="106" spans="1:7" ht="63">
      <c r="A106" s="136" t="s">
        <v>735</v>
      </c>
      <c r="B106" s="135" t="s">
        <v>623</v>
      </c>
      <c r="C106" s="136" t="s">
        <v>102</v>
      </c>
      <c r="D106" s="136" t="s">
        <v>256</v>
      </c>
      <c r="E106" s="136"/>
      <c r="F106" s="137">
        <v>833875</v>
      </c>
      <c r="G106" s="137">
        <v>833873</v>
      </c>
    </row>
    <row r="107" spans="1:7" ht="31.5">
      <c r="A107" s="136" t="s">
        <v>256</v>
      </c>
      <c r="B107" s="135" t="s">
        <v>624</v>
      </c>
      <c r="C107" s="136" t="s">
        <v>102</v>
      </c>
      <c r="D107" s="136" t="s">
        <v>270</v>
      </c>
      <c r="E107" s="136"/>
      <c r="F107" s="137">
        <v>833875</v>
      </c>
      <c r="G107" s="137">
        <v>833873</v>
      </c>
    </row>
    <row r="108" spans="1:7" ht="15.75">
      <c r="A108" s="136" t="s">
        <v>736</v>
      </c>
      <c r="B108" s="135" t="s">
        <v>396</v>
      </c>
      <c r="C108" s="136" t="s">
        <v>102</v>
      </c>
      <c r="D108" s="136" t="s">
        <v>270</v>
      </c>
      <c r="E108" s="136" t="s">
        <v>506</v>
      </c>
      <c r="F108" s="137">
        <v>833875</v>
      </c>
      <c r="G108" s="137">
        <v>833873</v>
      </c>
    </row>
    <row r="109" spans="1:7" ht="15.75">
      <c r="A109" s="136" t="s">
        <v>737</v>
      </c>
      <c r="B109" s="135" t="s">
        <v>564</v>
      </c>
      <c r="C109" s="136" t="s">
        <v>102</v>
      </c>
      <c r="D109" s="136" t="s">
        <v>270</v>
      </c>
      <c r="E109" s="136" t="s">
        <v>603</v>
      </c>
      <c r="F109" s="137">
        <v>833875</v>
      </c>
      <c r="G109" s="137">
        <v>833873</v>
      </c>
    </row>
    <row r="110" spans="1:7" ht="15.75">
      <c r="A110" s="133" t="s">
        <v>738</v>
      </c>
      <c r="B110" s="132" t="s">
        <v>564</v>
      </c>
      <c r="C110" s="133" t="s">
        <v>102</v>
      </c>
      <c r="D110" s="133" t="s">
        <v>270</v>
      </c>
      <c r="E110" s="133" t="s">
        <v>603</v>
      </c>
      <c r="F110" s="134">
        <v>833875</v>
      </c>
      <c r="G110" s="134">
        <v>833873</v>
      </c>
    </row>
    <row r="111" spans="1:7" ht="31.5">
      <c r="A111" s="136" t="s">
        <v>739</v>
      </c>
      <c r="B111" s="135" t="s">
        <v>950</v>
      </c>
      <c r="C111" s="136" t="s">
        <v>102</v>
      </c>
      <c r="D111" s="136" t="s">
        <v>625</v>
      </c>
      <c r="E111" s="136"/>
      <c r="F111" s="137">
        <v>463725</v>
      </c>
      <c r="G111" s="137">
        <v>463727</v>
      </c>
    </row>
    <row r="112" spans="1:7" ht="31.5">
      <c r="A112" s="136" t="s">
        <v>740</v>
      </c>
      <c r="B112" s="135" t="s">
        <v>626</v>
      </c>
      <c r="C112" s="136" t="s">
        <v>102</v>
      </c>
      <c r="D112" s="136" t="s">
        <v>257</v>
      </c>
      <c r="E112" s="136"/>
      <c r="F112" s="137">
        <v>463725</v>
      </c>
      <c r="G112" s="137">
        <v>463727</v>
      </c>
    </row>
    <row r="113" spans="1:7" ht="15.75">
      <c r="A113" s="136" t="s">
        <v>741</v>
      </c>
      <c r="B113" s="135" t="s">
        <v>396</v>
      </c>
      <c r="C113" s="136" t="s">
        <v>102</v>
      </c>
      <c r="D113" s="136" t="s">
        <v>257</v>
      </c>
      <c r="E113" s="136" t="s">
        <v>506</v>
      </c>
      <c r="F113" s="137">
        <v>463725</v>
      </c>
      <c r="G113" s="137">
        <v>463727</v>
      </c>
    </row>
    <row r="114" spans="1:7" ht="15.75">
      <c r="A114" s="136" t="s">
        <v>742</v>
      </c>
      <c r="B114" s="135" t="s">
        <v>564</v>
      </c>
      <c r="C114" s="136" t="s">
        <v>102</v>
      </c>
      <c r="D114" s="136" t="s">
        <v>257</v>
      </c>
      <c r="E114" s="136" t="s">
        <v>603</v>
      </c>
      <c r="F114" s="137">
        <v>463725</v>
      </c>
      <c r="G114" s="137">
        <v>463727</v>
      </c>
    </row>
    <row r="115" spans="1:7" ht="15.75">
      <c r="A115" s="133" t="s">
        <v>743</v>
      </c>
      <c r="B115" s="132" t="s">
        <v>564</v>
      </c>
      <c r="C115" s="133" t="s">
        <v>102</v>
      </c>
      <c r="D115" s="133" t="s">
        <v>257</v>
      </c>
      <c r="E115" s="133" t="s">
        <v>603</v>
      </c>
      <c r="F115" s="134">
        <v>463725</v>
      </c>
      <c r="G115" s="134">
        <v>463727</v>
      </c>
    </row>
    <row r="116" spans="1:7" ht="15.75">
      <c r="A116" s="136" t="s">
        <v>744</v>
      </c>
      <c r="B116" s="135" t="s">
        <v>17</v>
      </c>
      <c r="C116" s="136" t="s">
        <v>18</v>
      </c>
      <c r="D116" s="136"/>
      <c r="E116" s="136"/>
      <c r="F116" s="137">
        <v>2809100</v>
      </c>
      <c r="G116" s="137">
        <v>2809100</v>
      </c>
    </row>
    <row r="117" spans="1:7" ht="110.25">
      <c r="A117" s="136" t="s">
        <v>546</v>
      </c>
      <c r="B117" s="138" t="s">
        <v>537</v>
      </c>
      <c r="C117" s="136" t="s">
        <v>982</v>
      </c>
      <c r="D117" s="136"/>
      <c r="E117" s="136"/>
      <c r="F117" s="137">
        <v>2809100</v>
      </c>
      <c r="G117" s="137">
        <v>2809100</v>
      </c>
    </row>
    <row r="118" spans="1:7" ht="31.5">
      <c r="A118" s="136" t="s">
        <v>745</v>
      </c>
      <c r="B118" s="135" t="s">
        <v>951</v>
      </c>
      <c r="C118" s="136" t="s">
        <v>982</v>
      </c>
      <c r="D118" s="136" t="s">
        <v>535</v>
      </c>
      <c r="E118" s="136"/>
      <c r="F118" s="137">
        <v>2809100</v>
      </c>
      <c r="G118" s="137">
        <v>2809100</v>
      </c>
    </row>
    <row r="119" spans="1:7" ht="15.75">
      <c r="A119" s="136" t="s">
        <v>746</v>
      </c>
      <c r="B119" s="135" t="s">
        <v>536</v>
      </c>
      <c r="C119" s="136" t="s">
        <v>982</v>
      </c>
      <c r="D119" s="136" t="s">
        <v>614</v>
      </c>
      <c r="E119" s="136"/>
      <c r="F119" s="137">
        <v>2809100</v>
      </c>
      <c r="G119" s="137">
        <v>2809100</v>
      </c>
    </row>
    <row r="120" spans="1:7" ht="15.75">
      <c r="A120" s="136" t="s">
        <v>747</v>
      </c>
      <c r="B120" s="135" t="s">
        <v>533</v>
      </c>
      <c r="C120" s="136" t="s">
        <v>982</v>
      </c>
      <c r="D120" s="136" t="s">
        <v>614</v>
      </c>
      <c r="E120" s="136" t="s">
        <v>509</v>
      </c>
      <c r="F120" s="137">
        <v>2809100</v>
      </c>
      <c r="G120" s="137">
        <v>2809100</v>
      </c>
    </row>
    <row r="121" spans="1:7" ht="15.75">
      <c r="A121" s="136" t="s">
        <v>748</v>
      </c>
      <c r="B121" s="135" t="s">
        <v>570</v>
      </c>
      <c r="C121" s="136" t="s">
        <v>982</v>
      </c>
      <c r="D121" s="136" t="s">
        <v>614</v>
      </c>
      <c r="E121" s="136" t="s">
        <v>259</v>
      </c>
      <c r="F121" s="137">
        <v>2809100</v>
      </c>
      <c r="G121" s="137">
        <v>2809100</v>
      </c>
    </row>
    <row r="122" spans="1:7" ht="15.75">
      <c r="A122" s="133" t="s">
        <v>749</v>
      </c>
      <c r="B122" s="132" t="s">
        <v>570</v>
      </c>
      <c r="C122" s="133" t="s">
        <v>982</v>
      </c>
      <c r="D122" s="133" t="s">
        <v>614</v>
      </c>
      <c r="E122" s="133" t="s">
        <v>259</v>
      </c>
      <c r="F122" s="134">
        <v>2809100</v>
      </c>
      <c r="G122" s="134">
        <v>2809100</v>
      </c>
    </row>
    <row r="123" spans="1:7" ht="31.5">
      <c r="A123" s="136" t="s">
        <v>750</v>
      </c>
      <c r="B123" s="135" t="s">
        <v>48</v>
      </c>
      <c r="C123" s="136" t="s">
        <v>49</v>
      </c>
      <c r="D123" s="136"/>
      <c r="E123" s="136"/>
      <c r="F123" s="137">
        <v>10444005</v>
      </c>
      <c r="G123" s="137">
        <v>9948222.6500000004</v>
      </c>
    </row>
    <row r="124" spans="1:7" ht="63">
      <c r="A124" s="136" t="s">
        <v>751</v>
      </c>
      <c r="B124" s="135" t="s">
        <v>378</v>
      </c>
      <c r="C124" s="136" t="s">
        <v>103</v>
      </c>
      <c r="D124" s="136"/>
      <c r="E124" s="136"/>
      <c r="F124" s="137">
        <v>1384373</v>
      </c>
      <c r="G124" s="137">
        <v>1252263</v>
      </c>
    </row>
    <row r="125" spans="1:7" ht="63">
      <c r="A125" s="136" t="s">
        <v>1603</v>
      </c>
      <c r="B125" s="135" t="s">
        <v>623</v>
      </c>
      <c r="C125" s="136" t="s">
        <v>103</v>
      </c>
      <c r="D125" s="136" t="s">
        <v>256</v>
      </c>
      <c r="E125" s="136"/>
      <c r="F125" s="137">
        <v>1284373</v>
      </c>
      <c r="G125" s="137">
        <v>1252260</v>
      </c>
    </row>
    <row r="126" spans="1:7" ht="31.5">
      <c r="A126" s="136" t="s">
        <v>1653</v>
      </c>
      <c r="B126" s="135" t="s">
        <v>624</v>
      </c>
      <c r="C126" s="136" t="s">
        <v>103</v>
      </c>
      <c r="D126" s="136" t="s">
        <v>270</v>
      </c>
      <c r="E126" s="136"/>
      <c r="F126" s="137">
        <v>1284373</v>
      </c>
      <c r="G126" s="137">
        <v>1252260</v>
      </c>
    </row>
    <row r="127" spans="1:7" ht="15.75">
      <c r="A127" s="136" t="s">
        <v>270</v>
      </c>
      <c r="B127" s="135" t="s">
        <v>396</v>
      </c>
      <c r="C127" s="136" t="s">
        <v>103</v>
      </c>
      <c r="D127" s="136" t="s">
        <v>270</v>
      </c>
      <c r="E127" s="136" t="s">
        <v>506</v>
      </c>
      <c r="F127" s="137">
        <v>1284373</v>
      </c>
      <c r="G127" s="137">
        <v>1252260</v>
      </c>
    </row>
    <row r="128" spans="1:7" ht="15.75">
      <c r="A128" s="136" t="s">
        <v>752</v>
      </c>
      <c r="B128" s="135" t="s">
        <v>564</v>
      </c>
      <c r="C128" s="136" t="s">
        <v>103</v>
      </c>
      <c r="D128" s="136" t="s">
        <v>270</v>
      </c>
      <c r="E128" s="136" t="s">
        <v>603</v>
      </c>
      <c r="F128" s="137">
        <v>1284373</v>
      </c>
      <c r="G128" s="137">
        <v>1252260</v>
      </c>
    </row>
    <row r="129" spans="1:7" ht="15.75">
      <c r="A129" s="133" t="s">
        <v>753</v>
      </c>
      <c r="B129" s="132" t="s">
        <v>564</v>
      </c>
      <c r="C129" s="133" t="s">
        <v>103</v>
      </c>
      <c r="D129" s="133" t="s">
        <v>270</v>
      </c>
      <c r="E129" s="133" t="s">
        <v>603</v>
      </c>
      <c r="F129" s="134">
        <v>1284373</v>
      </c>
      <c r="G129" s="134">
        <v>1252260</v>
      </c>
    </row>
    <row r="130" spans="1:7" ht="31.5">
      <c r="A130" s="136" t="s">
        <v>754</v>
      </c>
      <c r="B130" s="135" t="s">
        <v>950</v>
      </c>
      <c r="C130" s="136" t="s">
        <v>103</v>
      </c>
      <c r="D130" s="136" t="s">
        <v>625</v>
      </c>
      <c r="E130" s="136"/>
      <c r="F130" s="137">
        <v>100000</v>
      </c>
      <c r="G130" s="137">
        <v>3</v>
      </c>
    </row>
    <row r="131" spans="1:7" ht="31.5">
      <c r="A131" s="136" t="s">
        <v>755</v>
      </c>
      <c r="B131" s="135" t="s">
        <v>626</v>
      </c>
      <c r="C131" s="136" t="s">
        <v>103</v>
      </c>
      <c r="D131" s="136" t="s">
        <v>257</v>
      </c>
      <c r="E131" s="136"/>
      <c r="F131" s="137">
        <v>100000</v>
      </c>
      <c r="G131" s="137">
        <v>3</v>
      </c>
    </row>
    <row r="132" spans="1:7" ht="15.75">
      <c r="A132" s="136" t="s">
        <v>756</v>
      </c>
      <c r="B132" s="135" t="s">
        <v>396</v>
      </c>
      <c r="C132" s="136" t="s">
        <v>103</v>
      </c>
      <c r="D132" s="136" t="s">
        <v>257</v>
      </c>
      <c r="E132" s="136" t="s">
        <v>506</v>
      </c>
      <c r="F132" s="137">
        <v>100000</v>
      </c>
      <c r="G132" s="137">
        <v>3</v>
      </c>
    </row>
    <row r="133" spans="1:7" ht="15.75">
      <c r="A133" s="136" t="s">
        <v>757</v>
      </c>
      <c r="B133" s="135" t="s">
        <v>564</v>
      </c>
      <c r="C133" s="136" t="s">
        <v>103</v>
      </c>
      <c r="D133" s="136" t="s">
        <v>257</v>
      </c>
      <c r="E133" s="136" t="s">
        <v>603</v>
      </c>
      <c r="F133" s="137">
        <v>100000</v>
      </c>
      <c r="G133" s="137">
        <v>3</v>
      </c>
    </row>
    <row r="134" spans="1:7" ht="15.75">
      <c r="A134" s="133" t="s">
        <v>758</v>
      </c>
      <c r="B134" s="132" t="s">
        <v>564</v>
      </c>
      <c r="C134" s="133" t="s">
        <v>103</v>
      </c>
      <c r="D134" s="133" t="s">
        <v>257</v>
      </c>
      <c r="E134" s="133" t="s">
        <v>603</v>
      </c>
      <c r="F134" s="134">
        <v>100000</v>
      </c>
      <c r="G134" s="134">
        <v>3</v>
      </c>
    </row>
    <row r="135" spans="1:7" ht="63">
      <c r="A135" s="136" t="s">
        <v>759</v>
      </c>
      <c r="B135" s="135" t="s">
        <v>354</v>
      </c>
      <c r="C135" s="136" t="s">
        <v>104</v>
      </c>
      <c r="D135" s="136"/>
      <c r="E135" s="136"/>
      <c r="F135" s="137">
        <v>8316932</v>
      </c>
      <c r="G135" s="137">
        <v>7953259.6500000004</v>
      </c>
    </row>
    <row r="136" spans="1:7" ht="63">
      <c r="A136" s="136" t="s">
        <v>760</v>
      </c>
      <c r="B136" s="135" t="s">
        <v>623</v>
      </c>
      <c r="C136" s="136" t="s">
        <v>104</v>
      </c>
      <c r="D136" s="136" t="s">
        <v>256</v>
      </c>
      <c r="E136" s="136"/>
      <c r="F136" s="137">
        <v>6530124.5</v>
      </c>
      <c r="G136" s="137">
        <v>6261409.5</v>
      </c>
    </row>
    <row r="137" spans="1:7" ht="15.75">
      <c r="A137" s="136" t="s">
        <v>604</v>
      </c>
      <c r="B137" s="135" t="s">
        <v>388</v>
      </c>
      <c r="C137" s="136" t="s">
        <v>104</v>
      </c>
      <c r="D137" s="136" t="s">
        <v>546</v>
      </c>
      <c r="E137" s="136"/>
      <c r="F137" s="137">
        <v>6530124.5</v>
      </c>
      <c r="G137" s="137">
        <v>6261409.5</v>
      </c>
    </row>
    <row r="138" spans="1:7" ht="15.75">
      <c r="A138" s="136" t="s">
        <v>761</v>
      </c>
      <c r="B138" s="135" t="s">
        <v>396</v>
      </c>
      <c r="C138" s="136" t="s">
        <v>104</v>
      </c>
      <c r="D138" s="136" t="s">
        <v>546</v>
      </c>
      <c r="E138" s="136" t="s">
        <v>506</v>
      </c>
      <c r="F138" s="137">
        <v>6530124.5</v>
      </c>
      <c r="G138" s="137">
        <v>6261409.5</v>
      </c>
    </row>
    <row r="139" spans="1:7" ht="15.75">
      <c r="A139" s="136" t="s">
        <v>762</v>
      </c>
      <c r="B139" s="135" t="s">
        <v>564</v>
      </c>
      <c r="C139" s="136" t="s">
        <v>104</v>
      </c>
      <c r="D139" s="136" t="s">
        <v>546</v>
      </c>
      <c r="E139" s="136" t="s">
        <v>603</v>
      </c>
      <c r="F139" s="137">
        <v>6530124.5</v>
      </c>
      <c r="G139" s="137">
        <v>6261409.5</v>
      </c>
    </row>
    <row r="140" spans="1:7" ht="15.75">
      <c r="A140" s="133" t="s">
        <v>763</v>
      </c>
      <c r="B140" s="132" t="s">
        <v>564</v>
      </c>
      <c r="C140" s="133" t="s">
        <v>104</v>
      </c>
      <c r="D140" s="133" t="s">
        <v>546</v>
      </c>
      <c r="E140" s="133" t="s">
        <v>603</v>
      </c>
      <c r="F140" s="134">
        <v>6530124.5</v>
      </c>
      <c r="G140" s="134">
        <v>6261409.5</v>
      </c>
    </row>
    <row r="141" spans="1:7" ht="31.5">
      <c r="A141" s="136" t="s">
        <v>764</v>
      </c>
      <c r="B141" s="135" t="s">
        <v>950</v>
      </c>
      <c r="C141" s="136" t="s">
        <v>104</v>
      </c>
      <c r="D141" s="136" t="s">
        <v>625</v>
      </c>
      <c r="E141" s="136"/>
      <c r="F141" s="137">
        <v>1786807.5</v>
      </c>
      <c r="G141" s="137">
        <v>1691850.15</v>
      </c>
    </row>
    <row r="142" spans="1:7" ht="31.5">
      <c r="A142" s="136" t="s">
        <v>765</v>
      </c>
      <c r="B142" s="135" t="s">
        <v>626</v>
      </c>
      <c r="C142" s="136" t="s">
        <v>104</v>
      </c>
      <c r="D142" s="136" t="s">
        <v>257</v>
      </c>
      <c r="E142" s="136"/>
      <c r="F142" s="137">
        <v>1786807.5</v>
      </c>
      <c r="G142" s="137">
        <v>1691850.15</v>
      </c>
    </row>
    <row r="143" spans="1:7" ht="15.75">
      <c r="A143" s="136" t="s">
        <v>766</v>
      </c>
      <c r="B143" s="135" t="s">
        <v>396</v>
      </c>
      <c r="C143" s="136" t="s">
        <v>104</v>
      </c>
      <c r="D143" s="136" t="s">
        <v>257</v>
      </c>
      <c r="E143" s="136" t="s">
        <v>506</v>
      </c>
      <c r="F143" s="137">
        <v>1786807.5</v>
      </c>
      <c r="G143" s="137">
        <v>1691850.15</v>
      </c>
    </row>
    <row r="144" spans="1:7" ht="15.75">
      <c r="A144" s="136" t="s">
        <v>767</v>
      </c>
      <c r="B144" s="135" t="s">
        <v>564</v>
      </c>
      <c r="C144" s="136" t="s">
        <v>104</v>
      </c>
      <c r="D144" s="136" t="s">
        <v>257</v>
      </c>
      <c r="E144" s="136" t="s">
        <v>603</v>
      </c>
      <c r="F144" s="137">
        <v>1786807.5</v>
      </c>
      <c r="G144" s="137">
        <v>1691850.15</v>
      </c>
    </row>
    <row r="145" spans="1:7" ht="15.75">
      <c r="A145" s="133" t="s">
        <v>768</v>
      </c>
      <c r="B145" s="132" t="s">
        <v>564</v>
      </c>
      <c r="C145" s="133" t="s">
        <v>104</v>
      </c>
      <c r="D145" s="133" t="s">
        <v>257</v>
      </c>
      <c r="E145" s="133" t="s">
        <v>603</v>
      </c>
      <c r="F145" s="134">
        <v>1786807.5</v>
      </c>
      <c r="G145" s="134">
        <v>1691850.15</v>
      </c>
    </row>
    <row r="146" spans="1:7" ht="110.25">
      <c r="A146" s="136" t="s">
        <v>769</v>
      </c>
      <c r="B146" s="138" t="s">
        <v>357</v>
      </c>
      <c r="C146" s="136" t="s">
        <v>107</v>
      </c>
      <c r="D146" s="136"/>
      <c r="E146" s="136"/>
      <c r="F146" s="137">
        <v>742700</v>
      </c>
      <c r="G146" s="137">
        <v>742700</v>
      </c>
    </row>
    <row r="147" spans="1:7" ht="31.5">
      <c r="A147" s="136" t="s">
        <v>631</v>
      </c>
      <c r="B147" s="135" t="s">
        <v>950</v>
      </c>
      <c r="C147" s="136" t="s">
        <v>107</v>
      </c>
      <c r="D147" s="136" t="s">
        <v>625</v>
      </c>
      <c r="E147" s="136"/>
      <c r="F147" s="137">
        <v>14600</v>
      </c>
      <c r="G147" s="137">
        <v>14600</v>
      </c>
    </row>
    <row r="148" spans="1:7" ht="31.5">
      <c r="A148" s="136" t="s">
        <v>770</v>
      </c>
      <c r="B148" s="135" t="s">
        <v>626</v>
      </c>
      <c r="C148" s="136" t="s">
        <v>107</v>
      </c>
      <c r="D148" s="136" t="s">
        <v>257</v>
      </c>
      <c r="E148" s="136"/>
      <c r="F148" s="137">
        <v>14600</v>
      </c>
      <c r="G148" s="137">
        <v>14600</v>
      </c>
    </row>
    <row r="149" spans="1:7" ht="15.75">
      <c r="A149" s="136" t="s">
        <v>771</v>
      </c>
      <c r="B149" s="135" t="s">
        <v>533</v>
      </c>
      <c r="C149" s="136" t="s">
        <v>107</v>
      </c>
      <c r="D149" s="136" t="s">
        <v>257</v>
      </c>
      <c r="E149" s="136" t="s">
        <v>509</v>
      </c>
      <c r="F149" s="137">
        <v>14600</v>
      </c>
      <c r="G149" s="137">
        <v>14600</v>
      </c>
    </row>
    <row r="150" spans="1:7" ht="15.75">
      <c r="A150" s="136" t="s">
        <v>772</v>
      </c>
      <c r="B150" s="135" t="s">
        <v>570</v>
      </c>
      <c r="C150" s="136" t="s">
        <v>107</v>
      </c>
      <c r="D150" s="136" t="s">
        <v>257</v>
      </c>
      <c r="E150" s="136" t="s">
        <v>259</v>
      </c>
      <c r="F150" s="137">
        <v>14600</v>
      </c>
      <c r="G150" s="137">
        <v>14600</v>
      </c>
    </row>
    <row r="151" spans="1:7" ht="15.75">
      <c r="A151" s="133" t="s">
        <v>773</v>
      </c>
      <c r="B151" s="132" t="s">
        <v>570</v>
      </c>
      <c r="C151" s="133" t="s">
        <v>107</v>
      </c>
      <c r="D151" s="133" t="s">
        <v>257</v>
      </c>
      <c r="E151" s="133" t="s">
        <v>259</v>
      </c>
      <c r="F151" s="134">
        <v>14600</v>
      </c>
      <c r="G151" s="134">
        <v>14600</v>
      </c>
    </row>
    <row r="152" spans="1:7" ht="15.75">
      <c r="A152" s="136" t="s">
        <v>774</v>
      </c>
      <c r="B152" s="135" t="s">
        <v>465</v>
      </c>
      <c r="C152" s="136" t="s">
        <v>107</v>
      </c>
      <c r="D152" s="136" t="s">
        <v>466</v>
      </c>
      <c r="E152" s="136"/>
      <c r="F152" s="137">
        <v>728100</v>
      </c>
      <c r="G152" s="137">
        <v>728100</v>
      </c>
    </row>
    <row r="153" spans="1:7" ht="31.5">
      <c r="A153" s="136" t="s">
        <v>775</v>
      </c>
      <c r="B153" s="135" t="s">
        <v>470</v>
      </c>
      <c r="C153" s="136" t="s">
        <v>107</v>
      </c>
      <c r="D153" s="136" t="s">
        <v>471</v>
      </c>
      <c r="E153" s="136"/>
      <c r="F153" s="137">
        <v>728100</v>
      </c>
      <c r="G153" s="137">
        <v>728100</v>
      </c>
    </row>
    <row r="154" spans="1:7" ht="15.75">
      <c r="A154" s="136" t="s">
        <v>776</v>
      </c>
      <c r="B154" s="135" t="s">
        <v>533</v>
      </c>
      <c r="C154" s="136" t="s">
        <v>107</v>
      </c>
      <c r="D154" s="136" t="s">
        <v>471</v>
      </c>
      <c r="E154" s="136" t="s">
        <v>509</v>
      </c>
      <c r="F154" s="137">
        <v>728100</v>
      </c>
      <c r="G154" s="137">
        <v>728100</v>
      </c>
    </row>
    <row r="155" spans="1:7" ht="15.75">
      <c r="A155" s="136" t="s">
        <v>777</v>
      </c>
      <c r="B155" s="135" t="s">
        <v>570</v>
      </c>
      <c r="C155" s="136" t="s">
        <v>107</v>
      </c>
      <c r="D155" s="136" t="s">
        <v>471</v>
      </c>
      <c r="E155" s="136" t="s">
        <v>259</v>
      </c>
      <c r="F155" s="137">
        <v>728100</v>
      </c>
      <c r="G155" s="137">
        <v>728100</v>
      </c>
    </row>
    <row r="156" spans="1:7" ht="15.75">
      <c r="A156" s="133" t="s">
        <v>778</v>
      </c>
      <c r="B156" s="132" t="s">
        <v>570</v>
      </c>
      <c r="C156" s="133" t="s">
        <v>107</v>
      </c>
      <c r="D156" s="133" t="s">
        <v>471</v>
      </c>
      <c r="E156" s="133" t="s">
        <v>259</v>
      </c>
      <c r="F156" s="134">
        <v>728100</v>
      </c>
      <c r="G156" s="134">
        <v>728100</v>
      </c>
    </row>
    <row r="157" spans="1:7" ht="31.5">
      <c r="A157" s="136" t="s">
        <v>779</v>
      </c>
      <c r="B157" s="135" t="s">
        <v>608</v>
      </c>
      <c r="C157" s="136" t="s">
        <v>24</v>
      </c>
      <c r="D157" s="136"/>
      <c r="E157" s="136"/>
      <c r="F157" s="137">
        <v>33538900</v>
      </c>
      <c r="G157" s="137">
        <v>33538900</v>
      </c>
    </row>
    <row r="158" spans="1:7" ht="31.5">
      <c r="A158" s="136" t="s">
        <v>459</v>
      </c>
      <c r="B158" s="135" t="s">
        <v>25</v>
      </c>
      <c r="C158" s="136" t="s">
        <v>26</v>
      </c>
      <c r="D158" s="136"/>
      <c r="E158" s="136"/>
      <c r="F158" s="137">
        <v>28231100</v>
      </c>
      <c r="G158" s="137">
        <v>28231100</v>
      </c>
    </row>
    <row r="159" spans="1:7" ht="110.25">
      <c r="A159" s="136" t="s">
        <v>780</v>
      </c>
      <c r="B159" s="138" t="s">
        <v>609</v>
      </c>
      <c r="C159" s="136" t="s">
        <v>87</v>
      </c>
      <c r="D159" s="136"/>
      <c r="E159" s="136"/>
      <c r="F159" s="137">
        <v>28231100</v>
      </c>
      <c r="G159" s="137">
        <v>28231100</v>
      </c>
    </row>
    <row r="160" spans="1:7" ht="31.5">
      <c r="A160" s="136" t="s">
        <v>781</v>
      </c>
      <c r="B160" s="135" t="s">
        <v>610</v>
      </c>
      <c r="C160" s="136" t="s">
        <v>87</v>
      </c>
      <c r="D160" s="136" t="s">
        <v>611</v>
      </c>
      <c r="E160" s="136"/>
      <c r="F160" s="137">
        <v>28231100</v>
      </c>
      <c r="G160" s="137">
        <v>28231100</v>
      </c>
    </row>
    <row r="161" spans="1:7" ht="15.75">
      <c r="A161" s="136" t="s">
        <v>782</v>
      </c>
      <c r="B161" s="135" t="s">
        <v>612</v>
      </c>
      <c r="C161" s="136" t="s">
        <v>87</v>
      </c>
      <c r="D161" s="136" t="s">
        <v>613</v>
      </c>
      <c r="E161" s="136"/>
      <c r="F161" s="137">
        <v>28231100</v>
      </c>
      <c r="G161" s="137">
        <v>28231100</v>
      </c>
    </row>
    <row r="162" spans="1:7" ht="15.75">
      <c r="A162" s="136" t="s">
        <v>783</v>
      </c>
      <c r="B162" s="135" t="s">
        <v>533</v>
      </c>
      <c r="C162" s="136" t="s">
        <v>87</v>
      </c>
      <c r="D162" s="136" t="s">
        <v>613</v>
      </c>
      <c r="E162" s="136" t="s">
        <v>509</v>
      </c>
      <c r="F162" s="137">
        <v>28231100</v>
      </c>
      <c r="G162" s="137">
        <v>28231100</v>
      </c>
    </row>
    <row r="163" spans="1:7" ht="15.75">
      <c r="A163" s="136" t="s">
        <v>784</v>
      </c>
      <c r="B163" s="135" t="s">
        <v>568</v>
      </c>
      <c r="C163" s="136" t="s">
        <v>87</v>
      </c>
      <c r="D163" s="136" t="s">
        <v>613</v>
      </c>
      <c r="E163" s="136" t="s">
        <v>492</v>
      </c>
      <c r="F163" s="137">
        <v>28231100</v>
      </c>
      <c r="G163" s="137">
        <v>28231100</v>
      </c>
    </row>
    <row r="164" spans="1:7" ht="15.75">
      <c r="A164" s="133" t="s">
        <v>785</v>
      </c>
      <c r="B164" s="132" t="s">
        <v>568</v>
      </c>
      <c r="C164" s="133" t="s">
        <v>87</v>
      </c>
      <c r="D164" s="133" t="s">
        <v>613</v>
      </c>
      <c r="E164" s="133" t="s">
        <v>492</v>
      </c>
      <c r="F164" s="134">
        <v>28231100</v>
      </c>
      <c r="G164" s="134">
        <v>28231100</v>
      </c>
    </row>
    <row r="165" spans="1:7" ht="63">
      <c r="A165" s="136" t="s">
        <v>786</v>
      </c>
      <c r="B165" s="135" t="s">
        <v>27</v>
      </c>
      <c r="C165" s="136" t="s">
        <v>28</v>
      </c>
      <c r="D165" s="136"/>
      <c r="E165" s="136"/>
      <c r="F165" s="137">
        <v>5307800</v>
      </c>
      <c r="G165" s="137">
        <v>5307800</v>
      </c>
    </row>
    <row r="166" spans="1:7" ht="141.75">
      <c r="A166" s="136" t="s">
        <v>787</v>
      </c>
      <c r="B166" s="138" t="s">
        <v>1006</v>
      </c>
      <c r="C166" s="136" t="s">
        <v>983</v>
      </c>
      <c r="D166" s="136"/>
      <c r="E166" s="136"/>
      <c r="F166" s="137">
        <v>54000</v>
      </c>
      <c r="G166" s="137">
        <v>54000</v>
      </c>
    </row>
    <row r="167" spans="1:7" ht="15.75">
      <c r="A167" s="136" t="s">
        <v>788</v>
      </c>
      <c r="B167" s="135" t="s">
        <v>465</v>
      </c>
      <c r="C167" s="136" t="s">
        <v>983</v>
      </c>
      <c r="D167" s="136" t="s">
        <v>466</v>
      </c>
      <c r="E167" s="136"/>
      <c r="F167" s="137">
        <v>54000</v>
      </c>
      <c r="G167" s="137">
        <v>54000</v>
      </c>
    </row>
    <row r="168" spans="1:7" ht="31.5">
      <c r="A168" s="136" t="s">
        <v>789</v>
      </c>
      <c r="B168" s="135" t="s">
        <v>470</v>
      </c>
      <c r="C168" s="136" t="s">
        <v>983</v>
      </c>
      <c r="D168" s="136" t="s">
        <v>471</v>
      </c>
      <c r="E168" s="136"/>
      <c r="F168" s="137">
        <v>54000</v>
      </c>
      <c r="G168" s="137">
        <v>54000</v>
      </c>
    </row>
    <row r="169" spans="1:7" ht="15.75">
      <c r="A169" s="136" t="s">
        <v>790</v>
      </c>
      <c r="B169" s="135" t="s">
        <v>533</v>
      </c>
      <c r="C169" s="136" t="s">
        <v>983</v>
      </c>
      <c r="D169" s="136" t="s">
        <v>471</v>
      </c>
      <c r="E169" s="136" t="s">
        <v>509</v>
      </c>
      <c r="F169" s="137">
        <v>54000</v>
      </c>
      <c r="G169" s="137">
        <v>54000</v>
      </c>
    </row>
    <row r="170" spans="1:7" ht="15.75">
      <c r="A170" s="136" t="s">
        <v>791</v>
      </c>
      <c r="B170" s="135" t="s">
        <v>571</v>
      </c>
      <c r="C170" s="136" t="s">
        <v>983</v>
      </c>
      <c r="D170" s="136" t="s">
        <v>471</v>
      </c>
      <c r="E170" s="136" t="s">
        <v>597</v>
      </c>
      <c r="F170" s="137">
        <v>54000</v>
      </c>
      <c r="G170" s="137">
        <v>54000</v>
      </c>
    </row>
    <row r="171" spans="1:7" ht="15.75">
      <c r="A171" s="133" t="s">
        <v>792</v>
      </c>
      <c r="B171" s="132" t="s">
        <v>571</v>
      </c>
      <c r="C171" s="133" t="s">
        <v>983</v>
      </c>
      <c r="D171" s="133" t="s">
        <v>471</v>
      </c>
      <c r="E171" s="133" t="s">
        <v>597</v>
      </c>
      <c r="F171" s="134">
        <v>54000</v>
      </c>
      <c r="G171" s="134">
        <v>54000</v>
      </c>
    </row>
    <row r="172" spans="1:7" ht="189">
      <c r="A172" s="136" t="s">
        <v>793</v>
      </c>
      <c r="B172" s="138" t="s">
        <v>369</v>
      </c>
      <c r="C172" s="136" t="s">
        <v>88</v>
      </c>
      <c r="D172" s="136"/>
      <c r="E172" s="136"/>
      <c r="F172" s="137">
        <v>5253800</v>
      </c>
      <c r="G172" s="137">
        <v>5253800</v>
      </c>
    </row>
    <row r="173" spans="1:7" ht="63">
      <c r="A173" s="136" t="s">
        <v>794</v>
      </c>
      <c r="B173" s="135" t="s">
        <v>623</v>
      </c>
      <c r="C173" s="136" t="s">
        <v>88</v>
      </c>
      <c r="D173" s="136" t="s">
        <v>256</v>
      </c>
      <c r="E173" s="136"/>
      <c r="F173" s="137">
        <v>4434953</v>
      </c>
      <c r="G173" s="137">
        <v>4434953</v>
      </c>
    </row>
    <row r="174" spans="1:7" ht="31.5">
      <c r="A174" s="136" t="s">
        <v>795</v>
      </c>
      <c r="B174" s="135" t="s">
        <v>624</v>
      </c>
      <c r="C174" s="136" t="s">
        <v>88</v>
      </c>
      <c r="D174" s="136" t="s">
        <v>270</v>
      </c>
      <c r="E174" s="136"/>
      <c r="F174" s="137">
        <v>4434953</v>
      </c>
      <c r="G174" s="137">
        <v>4434953</v>
      </c>
    </row>
    <row r="175" spans="1:7" ht="15.75">
      <c r="A175" s="136" t="s">
        <v>796</v>
      </c>
      <c r="B175" s="135" t="s">
        <v>533</v>
      </c>
      <c r="C175" s="136" t="s">
        <v>88</v>
      </c>
      <c r="D175" s="136" t="s">
        <v>270</v>
      </c>
      <c r="E175" s="136" t="s">
        <v>509</v>
      </c>
      <c r="F175" s="137">
        <v>4434953</v>
      </c>
      <c r="G175" s="137">
        <v>4434953</v>
      </c>
    </row>
    <row r="176" spans="1:7" ht="15.75">
      <c r="A176" s="136" t="s">
        <v>797</v>
      </c>
      <c r="B176" s="135" t="s">
        <v>571</v>
      </c>
      <c r="C176" s="136" t="s">
        <v>88</v>
      </c>
      <c r="D176" s="136" t="s">
        <v>270</v>
      </c>
      <c r="E176" s="136" t="s">
        <v>597</v>
      </c>
      <c r="F176" s="137">
        <v>4434953</v>
      </c>
      <c r="G176" s="137">
        <v>4434953</v>
      </c>
    </row>
    <row r="177" spans="1:11" ht="15.75">
      <c r="A177" s="133" t="s">
        <v>798</v>
      </c>
      <c r="B177" s="132" t="s">
        <v>571</v>
      </c>
      <c r="C177" s="133" t="s">
        <v>88</v>
      </c>
      <c r="D177" s="133" t="s">
        <v>270</v>
      </c>
      <c r="E177" s="133" t="s">
        <v>597</v>
      </c>
      <c r="F177" s="134">
        <v>4434953</v>
      </c>
      <c r="G177" s="134">
        <v>4434953</v>
      </c>
    </row>
    <row r="178" spans="1:11" ht="31.5">
      <c r="A178" s="136" t="s">
        <v>799</v>
      </c>
      <c r="B178" s="135" t="s">
        <v>950</v>
      </c>
      <c r="C178" s="136" t="s">
        <v>88</v>
      </c>
      <c r="D178" s="136" t="s">
        <v>625</v>
      </c>
      <c r="E178" s="136"/>
      <c r="F178" s="137">
        <v>818847</v>
      </c>
      <c r="G178" s="137">
        <v>818847</v>
      </c>
    </row>
    <row r="179" spans="1:11" ht="31.5">
      <c r="A179" s="136" t="s">
        <v>800</v>
      </c>
      <c r="B179" s="135" t="s">
        <v>626</v>
      </c>
      <c r="C179" s="136" t="s">
        <v>88</v>
      </c>
      <c r="D179" s="136" t="s">
        <v>257</v>
      </c>
      <c r="E179" s="136"/>
      <c r="F179" s="137">
        <v>818847</v>
      </c>
      <c r="G179" s="137">
        <v>818847</v>
      </c>
    </row>
    <row r="180" spans="1:11" ht="15.75">
      <c r="A180" s="136" t="s">
        <v>801</v>
      </c>
      <c r="B180" s="135" t="s">
        <v>533</v>
      </c>
      <c r="C180" s="136" t="s">
        <v>88</v>
      </c>
      <c r="D180" s="136" t="s">
        <v>257</v>
      </c>
      <c r="E180" s="136" t="s">
        <v>509</v>
      </c>
      <c r="F180" s="137">
        <v>818847</v>
      </c>
      <c r="G180" s="137">
        <v>818847</v>
      </c>
    </row>
    <row r="181" spans="1:11" ht="15.75">
      <c r="A181" s="136" t="s">
        <v>802</v>
      </c>
      <c r="B181" s="135" t="s">
        <v>571</v>
      </c>
      <c r="C181" s="136" t="s">
        <v>88</v>
      </c>
      <c r="D181" s="136" t="s">
        <v>257</v>
      </c>
      <c r="E181" s="136" t="s">
        <v>597</v>
      </c>
      <c r="F181" s="137">
        <v>818847</v>
      </c>
      <c r="G181" s="137">
        <v>818847</v>
      </c>
    </row>
    <row r="182" spans="1:11" ht="15.75">
      <c r="A182" s="133" t="s">
        <v>803</v>
      </c>
      <c r="B182" s="132" t="s">
        <v>571</v>
      </c>
      <c r="C182" s="133" t="s">
        <v>88</v>
      </c>
      <c r="D182" s="133" t="s">
        <v>257</v>
      </c>
      <c r="E182" s="133" t="s">
        <v>597</v>
      </c>
      <c r="F182" s="134">
        <v>818847</v>
      </c>
      <c r="G182" s="134">
        <v>818847</v>
      </c>
    </row>
    <row r="183" spans="1:11" ht="15.75">
      <c r="A183" s="136" t="s">
        <v>804</v>
      </c>
      <c r="B183" s="135" t="s">
        <v>1730</v>
      </c>
      <c r="C183" s="136" t="s">
        <v>40</v>
      </c>
      <c r="D183" s="136"/>
      <c r="E183" s="136"/>
      <c r="F183" s="137">
        <v>51493987.450000003</v>
      </c>
      <c r="G183" s="137">
        <v>51365957.450000003</v>
      </c>
    </row>
    <row r="184" spans="1:11" ht="15.75">
      <c r="A184" s="136" t="s">
        <v>805</v>
      </c>
      <c r="B184" s="135" t="s">
        <v>248</v>
      </c>
      <c r="C184" s="136" t="s">
        <v>66</v>
      </c>
      <c r="D184" s="136"/>
      <c r="E184" s="136"/>
      <c r="F184" s="137">
        <v>9877500.6099999994</v>
      </c>
      <c r="G184" s="137">
        <v>9877500.6099999994</v>
      </c>
    </row>
    <row r="185" spans="1:11" ht="47.25">
      <c r="A185" s="136" t="s">
        <v>806</v>
      </c>
      <c r="B185" s="135" t="s">
        <v>642</v>
      </c>
      <c r="C185" s="136" t="s">
        <v>112</v>
      </c>
      <c r="D185" s="136"/>
      <c r="E185" s="136"/>
      <c r="F185" s="137">
        <v>9877500.6099999994</v>
      </c>
      <c r="G185" s="137">
        <v>9877500.6099999994</v>
      </c>
    </row>
    <row r="186" spans="1:11" ht="31.5">
      <c r="A186" s="136" t="s">
        <v>807</v>
      </c>
      <c r="B186" s="135" t="s">
        <v>610</v>
      </c>
      <c r="C186" s="136" t="s">
        <v>112</v>
      </c>
      <c r="D186" s="136" t="s">
        <v>611</v>
      </c>
      <c r="E186" s="136"/>
      <c r="F186" s="137">
        <v>9877500.6099999994</v>
      </c>
      <c r="G186" s="137">
        <v>9877500.6099999994</v>
      </c>
      <c r="K186" t="s">
        <v>1626</v>
      </c>
    </row>
    <row r="187" spans="1:11" ht="15.75">
      <c r="A187" s="136" t="s">
        <v>1657</v>
      </c>
      <c r="B187" s="135" t="s">
        <v>612</v>
      </c>
      <c r="C187" s="136" t="s">
        <v>112</v>
      </c>
      <c r="D187" s="136" t="s">
        <v>613</v>
      </c>
      <c r="E187" s="136"/>
      <c r="F187" s="137">
        <v>9877500.6099999994</v>
      </c>
      <c r="G187" s="137">
        <v>9877500.6099999994</v>
      </c>
    </row>
    <row r="188" spans="1:11" ht="15.75">
      <c r="A188" s="136" t="s">
        <v>808</v>
      </c>
      <c r="B188" s="135" t="s">
        <v>247</v>
      </c>
      <c r="C188" s="136" t="s">
        <v>112</v>
      </c>
      <c r="D188" s="136" t="s">
        <v>613</v>
      </c>
      <c r="E188" s="136" t="s">
        <v>507</v>
      </c>
      <c r="F188" s="137">
        <v>9877500.6099999994</v>
      </c>
      <c r="G188" s="137">
        <v>9877500.6099999994</v>
      </c>
    </row>
    <row r="189" spans="1:11" ht="15.75">
      <c r="A189" s="136" t="s">
        <v>545</v>
      </c>
      <c r="B189" s="135" t="s">
        <v>565</v>
      </c>
      <c r="C189" s="136" t="s">
        <v>112</v>
      </c>
      <c r="D189" s="136" t="s">
        <v>613</v>
      </c>
      <c r="E189" s="136" t="s">
        <v>263</v>
      </c>
      <c r="F189" s="137">
        <v>9877500.6099999994</v>
      </c>
      <c r="G189" s="137">
        <v>9877500.6099999994</v>
      </c>
    </row>
    <row r="190" spans="1:11" ht="15.75">
      <c r="A190" s="133" t="s">
        <v>809</v>
      </c>
      <c r="B190" s="132" t="s">
        <v>565</v>
      </c>
      <c r="C190" s="133" t="s">
        <v>112</v>
      </c>
      <c r="D190" s="133" t="s">
        <v>613</v>
      </c>
      <c r="E190" s="133" t="s">
        <v>263</v>
      </c>
      <c r="F190" s="134">
        <v>9877500.6099999994</v>
      </c>
      <c r="G190" s="134">
        <v>9877500.6099999994</v>
      </c>
    </row>
    <row r="191" spans="1:11" ht="63">
      <c r="A191" s="136" t="s">
        <v>810</v>
      </c>
      <c r="B191" s="135" t="s">
        <v>643</v>
      </c>
      <c r="C191" s="136" t="s">
        <v>644</v>
      </c>
      <c r="D191" s="136"/>
      <c r="E191" s="136"/>
      <c r="F191" s="137">
        <v>0</v>
      </c>
      <c r="G191" s="137">
        <v>0</v>
      </c>
    </row>
    <row r="192" spans="1:11" ht="31.5">
      <c r="A192" s="136" t="s">
        <v>811</v>
      </c>
      <c r="B192" s="135" t="s">
        <v>610</v>
      </c>
      <c r="C192" s="136" t="s">
        <v>644</v>
      </c>
      <c r="D192" s="136" t="s">
        <v>611</v>
      </c>
      <c r="E192" s="136"/>
      <c r="F192" s="137">
        <v>0</v>
      </c>
      <c r="G192" s="137">
        <v>0</v>
      </c>
    </row>
    <row r="193" spans="1:7" ht="15.75">
      <c r="A193" s="136" t="s">
        <v>812</v>
      </c>
      <c r="B193" s="135" t="s">
        <v>612</v>
      </c>
      <c r="C193" s="136" t="s">
        <v>644</v>
      </c>
      <c r="D193" s="136" t="s">
        <v>613</v>
      </c>
      <c r="E193" s="136"/>
      <c r="F193" s="137">
        <v>0</v>
      </c>
      <c r="G193" s="137">
        <v>0</v>
      </c>
    </row>
    <row r="194" spans="1:7" ht="15.75">
      <c r="A194" s="136" t="s">
        <v>813</v>
      </c>
      <c r="B194" s="135" t="s">
        <v>247</v>
      </c>
      <c r="C194" s="136" t="s">
        <v>644</v>
      </c>
      <c r="D194" s="136" t="s">
        <v>613</v>
      </c>
      <c r="E194" s="136" t="s">
        <v>507</v>
      </c>
      <c r="F194" s="137">
        <v>0</v>
      </c>
      <c r="G194" s="137">
        <v>0</v>
      </c>
    </row>
    <row r="195" spans="1:7" ht="15.75">
      <c r="A195" s="136" t="s">
        <v>632</v>
      </c>
      <c r="B195" s="135" t="s">
        <v>565</v>
      </c>
      <c r="C195" s="136" t="s">
        <v>644</v>
      </c>
      <c r="D195" s="136" t="s">
        <v>613</v>
      </c>
      <c r="E195" s="136" t="s">
        <v>263</v>
      </c>
      <c r="F195" s="137">
        <v>0</v>
      </c>
      <c r="G195" s="137">
        <v>0</v>
      </c>
    </row>
    <row r="196" spans="1:7" ht="15.75">
      <c r="A196" s="133" t="s">
        <v>814</v>
      </c>
      <c r="B196" s="132" t="s">
        <v>565</v>
      </c>
      <c r="C196" s="133" t="s">
        <v>644</v>
      </c>
      <c r="D196" s="133" t="s">
        <v>613</v>
      </c>
      <c r="E196" s="133" t="s">
        <v>263</v>
      </c>
      <c r="F196" s="134">
        <v>0</v>
      </c>
      <c r="G196" s="134">
        <v>0</v>
      </c>
    </row>
    <row r="197" spans="1:7" ht="15.75">
      <c r="A197" s="136" t="s">
        <v>815</v>
      </c>
      <c r="B197" s="135" t="s">
        <v>463</v>
      </c>
      <c r="C197" s="136" t="s">
        <v>67</v>
      </c>
      <c r="D197" s="136"/>
      <c r="E197" s="136"/>
      <c r="F197" s="137">
        <v>23818835.850000001</v>
      </c>
      <c r="G197" s="137">
        <v>23818835.850000001</v>
      </c>
    </row>
    <row r="198" spans="1:7" ht="47.25">
      <c r="A198" s="136" t="s">
        <v>816</v>
      </c>
      <c r="B198" s="135" t="s">
        <v>645</v>
      </c>
      <c r="C198" s="136" t="s">
        <v>646</v>
      </c>
      <c r="D198" s="136"/>
      <c r="E198" s="136"/>
      <c r="F198" s="137">
        <v>18740156.390000001</v>
      </c>
      <c r="G198" s="137">
        <v>18740156.390000001</v>
      </c>
    </row>
    <row r="199" spans="1:7" ht="31.5">
      <c r="A199" s="136" t="s">
        <v>817</v>
      </c>
      <c r="B199" s="135" t="s">
        <v>610</v>
      </c>
      <c r="C199" s="136" t="s">
        <v>646</v>
      </c>
      <c r="D199" s="136" t="s">
        <v>611</v>
      </c>
      <c r="E199" s="136"/>
      <c r="F199" s="137">
        <v>18740156.390000001</v>
      </c>
      <c r="G199" s="137">
        <v>18740156.390000001</v>
      </c>
    </row>
    <row r="200" spans="1:7" ht="15.75">
      <c r="A200" s="136" t="s">
        <v>818</v>
      </c>
      <c r="B200" s="135" t="s">
        <v>612</v>
      </c>
      <c r="C200" s="136" t="s">
        <v>646</v>
      </c>
      <c r="D200" s="136" t="s">
        <v>613</v>
      </c>
      <c r="E200" s="136"/>
      <c r="F200" s="137">
        <v>18740156.390000001</v>
      </c>
      <c r="G200" s="137">
        <v>18740156.390000001</v>
      </c>
    </row>
    <row r="201" spans="1:7" ht="15.75">
      <c r="A201" s="136" t="s">
        <v>819</v>
      </c>
      <c r="B201" s="135" t="s">
        <v>247</v>
      </c>
      <c r="C201" s="136" t="s">
        <v>646</v>
      </c>
      <c r="D201" s="136" t="s">
        <v>613</v>
      </c>
      <c r="E201" s="136" t="s">
        <v>507</v>
      </c>
      <c r="F201" s="137">
        <v>18740156.390000001</v>
      </c>
      <c r="G201" s="137">
        <v>18740156.390000001</v>
      </c>
    </row>
    <row r="202" spans="1:7" ht="15.75">
      <c r="A202" s="136" t="s">
        <v>820</v>
      </c>
      <c r="B202" s="135" t="s">
        <v>565</v>
      </c>
      <c r="C202" s="136" t="s">
        <v>646</v>
      </c>
      <c r="D202" s="136" t="s">
        <v>613</v>
      </c>
      <c r="E202" s="136" t="s">
        <v>263</v>
      </c>
      <c r="F202" s="137">
        <v>18740156.390000001</v>
      </c>
      <c r="G202" s="137">
        <v>18740156.390000001</v>
      </c>
    </row>
    <row r="203" spans="1:7" ht="15.75">
      <c r="A203" s="133" t="s">
        <v>821</v>
      </c>
      <c r="B203" s="132" t="s">
        <v>565</v>
      </c>
      <c r="C203" s="133" t="s">
        <v>646</v>
      </c>
      <c r="D203" s="133" t="s">
        <v>613</v>
      </c>
      <c r="E203" s="133" t="s">
        <v>263</v>
      </c>
      <c r="F203" s="134">
        <v>18740156.390000001</v>
      </c>
      <c r="G203" s="134">
        <v>18740156.390000001</v>
      </c>
    </row>
    <row r="204" spans="1:7" ht="47.25">
      <c r="A204" s="136" t="s">
        <v>822</v>
      </c>
      <c r="B204" s="135" t="s">
        <v>647</v>
      </c>
      <c r="C204" s="136" t="s">
        <v>113</v>
      </c>
      <c r="D204" s="136"/>
      <c r="E204" s="136"/>
      <c r="F204" s="137">
        <v>4807899.46</v>
      </c>
      <c r="G204" s="137">
        <v>4807899.46</v>
      </c>
    </row>
    <row r="205" spans="1:7" ht="31.5">
      <c r="A205" s="136" t="s">
        <v>823</v>
      </c>
      <c r="B205" s="135" t="s">
        <v>610</v>
      </c>
      <c r="C205" s="136" t="s">
        <v>113</v>
      </c>
      <c r="D205" s="136" t="s">
        <v>611</v>
      </c>
      <c r="E205" s="136"/>
      <c r="F205" s="137">
        <v>4807899.46</v>
      </c>
      <c r="G205" s="137">
        <v>4807899.46</v>
      </c>
    </row>
    <row r="206" spans="1:7" ht="15.75">
      <c r="A206" s="136" t="s">
        <v>824</v>
      </c>
      <c r="B206" s="135" t="s">
        <v>612</v>
      </c>
      <c r="C206" s="136" t="s">
        <v>113</v>
      </c>
      <c r="D206" s="136" t="s">
        <v>613</v>
      </c>
      <c r="E206" s="136"/>
      <c r="F206" s="137">
        <v>4807899.46</v>
      </c>
      <c r="G206" s="137">
        <v>4807899.46</v>
      </c>
    </row>
    <row r="207" spans="1:7" ht="15.75">
      <c r="A207" s="136" t="s">
        <v>625</v>
      </c>
      <c r="B207" s="135" t="s">
        <v>247</v>
      </c>
      <c r="C207" s="136" t="s">
        <v>113</v>
      </c>
      <c r="D207" s="136" t="s">
        <v>613</v>
      </c>
      <c r="E207" s="136" t="s">
        <v>507</v>
      </c>
      <c r="F207" s="137">
        <v>4807899.46</v>
      </c>
      <c r="G207" s="137">
        <v>4807899.46</v>
      </c>
    </row>
    <row r="208" spans="1:7" ht="15.75">
      <c r="A208" s="136" t="s">
        <v>825</v>
      </c>
      <c r="B208" s="135" t="s">
        <v>565</v>
      </c>
      <c r="C208" s="136" t="s">
        <v>113</v>
      </c>
      <c r="D208" s="136" t="s">
        <v>613</v>
      </c>
      <c r="E208" s="136" t="s">
        <v>263</v>
      </c>
      <c r="F208" s="137">
        <v>4807899.46</v>
      </c>
      <c r="G208" s="137">
        <v>4807899.46</v>
      </c>
    </row>
    <row r="209" spans="1:7" ht="15.75">
      <c r="A209" s="133" t="s">
        <v>826</v>
      </c>
      <c r="B209" s="132" t="s">
        <v>565</v>
      </c>
      <c r="C209" s="133" t="s">
        <v>113</v>
      </c>
      <c r="D209" s="133" t="s">
        <v>613</v>
      </c>
      <c r="E209" s="133" t="s">
        <v>263</v>
      </c>
      <c r="F209" s="134">
        <v>4807899.46</v>
      </c>
      <c r="G209" s="134">
        <v>4807899.46</v>
      </c>
    </row>
    <row r="210" spans="1:7" ht="63">
      <c r="A210" s="136" t="s">
        <v>827</v>
      </c>
      <c r="B210" s="135" t="s">
        <v>648</v>
      </c>
      <c r="C210" s="136" t="s">
        <v>1610</v>
      </c>
      <c r="D210" s="136"/>
      <c r="E210" s="136"/>
      <c r="F210" s="137">
        <v>270780</v>
      </c>
      <c r="G210" s="137">
        <v>270780</v>
      </c>
    </row>
    <row r="211" spans="1:7" ht="31.5">
      <c r="A211" s="136" t="s">
        <v>828</v>
      </c>
      <c r="B211" s="135" t="s">
        <v>610</v>
      </c>
      <c r="C211" s="136" t="s">
        <v>1610</v>
      </c>
      <c r="D211" s="136" t="s">
        <v>611</v>
      </c>
      <c r="E211" s="136"/>
      <c r="F211" s="137">
        <v>270780</v>
      </c>
      <c r="G211" s="137">
        <v>270780</v>
      </c>
    </row>
    <row r="212" spans="1:7" ht="15.75">
      <c r="A212" s="136" t="s">
        <v>829</v>
      </c>
      <c r="B212" s="135" t="s">
        <v>612</v>
      </c>
      <c r="C212" s="136" t="s">
        <v>1610</v>
      </c>
      <c r="D212" s="136" t="s">
        <v>613</v>
      </c>
      <c r="E212" s="136"/>
      <c r="F212" s="137">
        <v>270780</v>
      </c>
      <c r="G212" s="137">
        <v>270780</v>
      </c>
    </row>
    <row r="213" spans="1:7" ht="15.75">
      <c r="A213" s="136" t="s">
        <v>830</v>
      </c>
      <c r="B213" s="135" t="s">
        <v>247</v>
      </c>
      <c r="C213" s="136" t="s">
        <v>1610</v>
      </c>
      <c r="D213" s="136" t="s">
        <v>613</v>
      </c>
      <c r="E213" s="136" t="s">
        <v>507</v>
      </c>
      <c r="F213" s="137">
        <v>270780</v>
      </c>
      <c r="G213" s="137">
        <v>270780</v>
      </c>
    </row>
    <row r="214" spans="1:7" ht="15.75">
      <c r="A214" s="136" t="s">
        <v>831</v>
      </c>
      <c r="B214" s="135" t="s">
        <v>68</v>
      </c>
      <c r="C214" s="136" t="s">
        <v>1610</v>
      </c>
      <c r="D214" s="136" t="s">
        <v>613</v>
      </c>
      <c r="E214" s="136" t="s">
        <v>2</v>
      </c>
      <c r="F214" s="137">
        <v>270780</v>
      </c>
      <c r="G214" s="137">
        <v>270780</v>
      </c>
    </row>
    <row r="215" spans="1:7" ht="15.75">
      <c r="A215" s="133" t="s">
        <v>832</v>
      </c>
      <c r="B215" s="132" t="s">
        <v>68</v>
      </c>
      <c r="C215" s="133" t="s">
        <v>1610</v>
      </c>
      <c r="D215" s="133" t="s">
        <v>613</v>
      </c>
      <c r="E215" s="133" t="s">
        <v>2</v>
      </c>
      <c r="F215" s="134">
        <v>270780</v>
      </c>
      <c r="G215" s="134">
        <v>270780</v>
      </c>
    </row>
    <row r="216" spans="1:7" ht="31.5">
      <c r="A216" s="136" t="s">
        <v>833</v>
      </c>
      <c r="B216" s="135" t="s">
        <v>361</v>
      </c>
      <c r="C216" s="136" t="s">
        <v>54</v>
      </c>
      <c r="D216" s="136"/>
      <c r="E216" s="136"/>
      <c r="F216" s="137">
        <v>17797650.989999998</v>
      </c>
      <c r="G216" s="137">
        <v>17669620.989999998</v>
      </c>
    </row>
    <row r="217" spans="1:7" ht="63">
      <c r="A217" s="136" t="s">
        <v>834</v>
      </c>
      <c r="B217" s="135" t="s">
        <v>637</v>
      </c>
      <c r="C217" s="136" t="s">
        <v>108</v>
      </c>
      <c r="D217" s="136"/>
      <c r="E217" s="136"/>
      <c r="F217" s="137">
        <v>1701024.09</v>
      </c>
      <c r="G217" s="137">
        <v>1701024.09</v>
      </c>
    </row>
    <row r="218" spans="1:7" ht="63">
      <c r="A218" s="136" t="s">
        <v>835</v>
      </c>
      <c r="B218" s="135" t="s">
        <v>623</v>
      </c>
      <c r="C218" s="136" t="s">
        <v>108</v>
      </c>
      <c r="D218" s="136" t="s">
        <v>256</v>
      </c>
      <c r="E218" s="136"/>
      <c r="F218" s="137">
        <v>1701024.09</v>
      </c>
      <c r="G218" s="137">
        <v>1701024.09</v>
      </c>
    </row>
    <row r="219" spans="1:7" ht="31.5">
      <c r="A219" s="136" t="s">
        <v>836</v>
      </c>
      <c r="B219" s="135" t="s">
        <v>624</v>
      </c>
      <c r="C219" s="136" t="s">
        <v>108</v>
      </c>
      <c r="D219" s="136" t="s">
        <v>270</v>
      </c>
      <c r="E219" s="136"/>
      <c r="F219" s="137">
        <v>1701024.09</v>
      </c>
      <c r="G219" s="137">
        <v>1701024.09</v>
      </c>
    </row>
    <row r="220" spans="1:7" ht="15.75">
      <c r="A220" s="136" t="s">
        <v>837</v>
      </c>
      <c r="B220" s="135" t="s">
        <v>619</v>
      </c>
      <c r="C220" s="136" t="s">
        <v>108</v>
      </c>
      <c r="D220" s="136" t="s">
        <v>270</v>
      </c>
      <c r="E220" s="136" t="s">
        <v>501</v>
      </c>
      <c r="F220" s="137">
        <v>1701024.09</v>
      </c>
      <c r="G220" s="137">
        <v>1701024.09</v>
      </c>
    </row>
    <row r="221" spans="1:7" ht="47.25">
      <c r="A221" s="136" t="s">
        <v>838</v>
      </c>
      <c r="B221" s="135" t="s">
        <v>452</v>
      </c>
      <c r="C221" s="136" t="s">
        <v>108</v>
      </c>
      <c r="D221" s="136" t="s">
        <v>270</v>
      </c>
      <c r="E221" s="136" t="s">
        <v>480</v>
      </c>
      <c r="F221" s="137">
        <v>1701024.09</v>
      </c>
      <c r="G221" s="137">
        <v>1701024.09</v>
      </c>
    </row>
    <row r="222" spans="1:7" ht="47.25">
      <c r="A222" s="133" t="s">
        <v>839</v>
      </c>
      <c r="B222" s="132" t="s">
        <v>452</v>
      </c>
      <c r="C222" s="133" t="s">
        <v>108</v>
      </c>
      <c r="D222" s="133" t="s">
        <v>270</v>
      </c>
      <c r="E222" s="133" t="s">
        <v>480</v>
      </c>
      <c r="F222" s="134">
        <v>1701024.09</v>
      </c>
      <c r="G222" s="134">
        <v>1701024.09</v>
      </c>
    </row>
    <row r="223" spans="1:7" ht="31.5">
      <c r="A223" s="136" t="s">
        <v>840</v>
      </c>
      <c r="B223" s="135" t="s">
        <v>950</v>
      </c>
      <c r="C223" s="136" t="s">
        <v>108</v>
      </c>
      <c r="D223" s="136" t="s">
        <v>625</v>
      </c>
      <c r="E223" s="136"/>
      <c r="F223" s="137">
        <v>0</v>
      </c>
      <c r="G223" s="137">
        <v>0</v>
      </c>
    </row>
    <row r="224" spans="1:7" ht="31.5">
      <c r="A224" s="136" t="s">
        <v>1097</v>
      </c>
      <c r="B224" s="135" t="s">
        <v>626</v>
      </c>
      <c r="C224" s="136" t="s">
        <v>108</v>
      </c>
      <c r="D224" s="136" t="s">
        <v>257</v>
      </c>
      <c r="E224" s="136"/>
      <c r="F224" s="137">
        <v>0</v>
      </c>
      <c r="G224" s="137">
        <v>0</v>
      </c>
    </row>
    <row r="225" spans="1:7" ht="15.75">
      <c r="A225" s="136" t="s">
        <v>1098</v>
      </c>
      <c r="B225" s="135" t="s">
        <v>619</v>
      </c>
      <c r="C225" s="136" t="s">
        <v>108</v>
      </c>
      <c r="D225" s="136" t="s">
        <v>257</v>
      </c>
      <c r="E225" s="136" t="s">
        <v>501</v>
      </c>
      <c r="F225" s="137">
        <v>0</v>
      </c>
      <c r="G225" s="137">
        <v>0</v>
      </c>
    </row>
    <row r="226" spans="1:7" ht="47.25">
      <c r="A226" s="136" t="s">
        <v>1099</v>
      </c>
      <c r="B226" s="135" t="s">
        <v>452</v>
      </c>
      <c r="C226" s="136" t="s">
        <v>108</v>
      </c>
      <c r="D226" s="136" t="s">
        <v>257</v>
      </c>
      <c r="E226" s="136" t="s">
        <v>480</v>
      </c>
      <c r="F226" s="137">
        <v>0</v>
      </c>
      <c r="G226" s="137">
        <v>0</v>
      </c>
    </row>
    <row r="227" spans="1:7" ht="47.25">
      <c r="A227" s="133" t="s">
        <v>1100</v>
      </c>
      <c r="B227" s="132" t="s">
        <v>452</v>
      </c>
      <c r="C227" s="133" t="s">
        <v>108</v>
      </c>
      <c r="D227" s="133" t="s">
        <v>257</v>
      </c>
      <c r="E227" s="133" t="s">
        <v>480</v>
      </c>
      <c r="F227" s="134">
        <v>0</v>
      </c>
      <c r="G227" s="134">
        <v>0</v>
      </c>
    </row>
    <row r="228" spans="1:7" ht="63">
      <c r="A228" s="136" t="s">
        <v>1101</v>
      </c>
      <c r="B228" s="135" t="s">
        <v>1731</v>
      </c>
      <c r="C228" s="136" t="s">
        <v>1732</v>
      </c>
      <c r="D228" s="136"/>
      <c r="E228" s="136"/>
      <c r="F228" s="137">
        <v>7177887.7699999996</v>
      </c>
      <c r="G228" s="137">
        <v>7177887.7699999996</v>
      </c>
    </row>
    <row r="229" spans="1:7" ht="63">
      <c r="A229" s="136" t="s">
        <v>1102</v>
      </c>
      <c r="B229" s="135" t="s">
        <v>623</v>
      </c>
      <c r="C229" s="136" t="s">
        <v>1732</v>
      </c>
      <c r="D229" s="136" t="s">
        <v>256</v>
      </c>
      <c r="E229" s="136"/>
      <c r="F229" s="137">
        <v>7177887.7699999996</v>
      </c>
      <c r="G229" s="137">
        <v>7177887.7699999996</v>
      </c>
    </row>
    <row r="230" spans="1:7" ht="15.75">
      <c r="A230" s="136" t="s">
        <v>1103</v>
      </c>
      <c r="B230" s="135" t="s">
        <v>388</v>
      </c>
      <c r="C230" s="136" t="s">
        <v>1732</v>
      </c>
      <c r="D230" s="136" t="s">
        <v>546</v>
      </c>
      <c r="E230" s="136"/>
      <c r="F230" s="137">
        <v>7177887.7699999996</v>
      </c>
      <c r="G230" s="137">
        <v>7177887.7699999996</v>
      </c>
    </row>
    <row r="231" spans="1:7" ht="15.75">
      <c r="A231" s="136" t="s">
        <v>1104</v>
      </c>
      <c r="B231" s="135" t="s">
        <v>247</v>
      </c>
      <c r="C231" s="136" t="s">
        <v>1732</v>
      </c>
      <c r="D231" s="136" t="s">
        <v>546</v>
      </c>
      <c r="E231" s="136" t="s">
        <v>507</v>
      </c>
      <c r="F231" s="137">
        <v>7177887.7699999996</v>
      </c>
      <c r="G231" s="137">
        <v>7177887.7699999996</v>
      </c>
    </row>
    <row r="232" spans="1:7" ht="15.75">
      <c r="A232" s="136" t="s">
        <v>1105</v>
      </c>
      <c r="B232" s="135" t="s">
        <v>68</v>
      </c>
      <c r="C232" s="136" t="s">
        <v>1732</v>
      </c>
      <c r="D232" s="136" t="s">
        <v>546</v>
      </c>
      <c r="E232" s="136" t="s">
        <v>2</v>
      </c>
      <c r="F232" s="137">
        <v>7177887.7699999996</v>
      </c>
      <c r="G232" s="137">
        <v>7177887.7699999996</v>
      </c>
    </row>
    <row r="233" spans="1:7" ht="15.75">
      <c r="A233" s="133" t="s">
        <v>1106</v>
      </c>
      <c r="B233" s="132" t="s">
        <v>68</v>
      </c>
      <c r="C233" s="133" t="s">
        <v>1732</v>
      </c>
      <c r="D233" s="133" t="s">
        <v>546</v>
      </c>
      <c r="E233" s="133" t="s">
        <v>2</v>
      </c>
      <c r="F233" s="134">
        <v>7177887.7699999996</v>
      </c>
      <c r="G233" s="134">
        <v>7177887.7699999996</v>
      </c>
    </row>
    <row r="234" spans="1:7" ht="63">
      <c r="A234" s="136" t="s">
        <v>1107</v>
      </c>
      <c r="B234" s="135" t="s">
        <v>1733</v>
      </c>
      <c r="C234" s="136" t="s">
        <v>1734</v>
      </c>
      <c r="D234" s="136"/>
      <c r="E234" s="136"/>
      <c r="F234" s="137">
        <v>4949824.13</v>
      </c>
      <c r="G234" s="137">
        <v>4949824.13</v>
      </c>
    </row>
    <row r="235" spans="1:7" ht="63">
      <c r="A235" s="136" t="s">
        <v>1108</v>
      </c>
      <c r="B235" s="135" t="s">
        <v>623</v>
      </c>
      <c r="C235" s="136" t="s">
        <v>1734</v>
      </c>
      <c r="D235" s="136" t="s">
        <v>256</v>
      </c>
      <c r="E235" s="136"/>
      <c r="F235" s="137">
        <v>4949824.13</v>
      </c>
      <c r="G235" s="137">
        <v>4949824.13</v>
      </c>
    </row>
    <row r="236" spans="1:7" ht="15.75">
      <c r="A236" s="136" t="s">
        <v>1109</v>
      </c>
      <c r="B236" s="135" t="s">
        <v>388</v>
      </c>
      <c r="C236" s="136" t="s">
        <v>1734</v>
      </c>
      <c r="D236" s="136" t="s">
        <v>546</v>
      </c>
      <c r="E236" s="136"/>
      <c r="F236" s="137">
        <v>4949824.13</v>
      </c>
      <c r="G236" s="137">
        <v>4949824.13</v>
      </c>
    </row>
    <row r="237" spans="1:7" ht="15.75">
      <c r="A237" s="136" t="s">
        <v>139</v>
      </c>
      <c r="B237" s="135" t="s">
        <v>247</v>
      </c>
      <c r="C237" s="136" t="s">
        <v>1734</v>
      </c>
      <c r="D237" s="136" t="s">
        <v>546</v>
      </c>
      <c r="E237" s="136" t="s">
        <v>507</v>
      </c>
      <c r="F237" s="137">
        <v>4949824.13</v>
      </c>
      <c r="G237" s="137">
        <v>4949824.13</v>
      </c>
    </row>
    <row r="238" spans="1:7" ht="15.75">
      <c r="A238" s="136" t="s">
        <v>1110</v>
      </c>
      <c r="B238" s="135" t="s">
        <v>68</v>
      </c>
      <c r="C238" s="136" t="s">
        <v>1734</v>
      </c>
      <c r="D238" s="136" t="s">
        <v>546</v>
      </c>
      <c r="E238" s="136" t="s">
        <v>2</v>
      </c>
      <c r="F238" s="137">
        <v>4949824.13</v>
      </c>
      <c r="G238" s="137">
        <v>4949824.13</v>
      </c>
    </row>
    <row r="239" spans="1:7" ht="15.75">
      <c r="A239" s="133" t="s">
        <v>1111</v>
      </c>
      <c r="B239" s="132" t="s">
        <v>68</v>
      </c>
      <c r="C239" s="133" t="s">
        <v>1734</v>
      </c>
      <c r="D239" s="133" t="s">
        <v>546</v>
      </c>
      <c r="E239" s="133" t="s">
        <v>2</v>
      </c>
      <c r="F239" s="134">
        <v>4949824.13</v>
      </c>
      <c r="G239" s="134">
        <v>4949824.13</v>
      </c>
    </row>
    <row r="240" spans="1:7" ht="31.5">
      <c r="A240" s="136" t="s">
        <v>1112</v>
      </c>
      <c r="B240" s="135" t="s">
        <v>950</v>
      </c>
      <c r="C240" s="136" t="s">
        <v>1734</v>
      </c>
      <c r="D240" s="136" t="s">
        <v>625</v>
      </c>
      <c r="E240" s="136"/>
      <c r="F240" s="137">
        <v>0</v>
      </c>
      <c r="G240" s="137">
        <v>0</v>
      </c>
    </row>
    <row r="241" spans="1:7" ht="31.5">
      <c r="A241" s="136" t="s">
        <v>1113</v>
      </c>
      <c r="B241" s="135" t="s">
        <v>626</v>
      </c>
      <c r="C241" s="136" t="s">
        <v>1734</v>
      </c>
      <c r="D241" s="136" t="s">
        <v>257</v>
      </c>
      <c r="E241" s="136"/>
      <c r="F241" s="137">
        <v>0</v>
      </c>
      <c r="G241" s="137">
        <v>0</v>
      </c>
    </row>
    <row r="242" spans="1:7" ht="15.75">
      <c r="A242" s="136" t="s">
        <v>1114</v>
      </c>
      <c r="B242" s="135" t="s">
        <v>247</v>
      </c>
      <c r="C242" s="136" t="s">
        <v>1734</v>
      </c>
      <c r="D242" s="136" t="s">
        <v>257</v>
      </c>
      <c r="E242" s="136" t="s">
        <v>507</v>
      </c>
      <c r="F242" s="137">
        <v>0</v>
      </c>
      <c r="G242" s="137">
        <v>0</v>
      </c>
    </row>
    <row r="243" spans="1:7" ht="15.75">
      <c r="A243" s="136" t="s">
        <v>1115</v>
      </c>
      <c r="B243" s="135" t="s">
        <v>68</v>
      </c>
      <c r="C243" s="136" t="s">
        <v>1734</v>
      </c>
      <c r="D243" s="136" t="s">
        <v>257</v>
      </c>
      <c r="E243" s="136" t="s">
        <v>2</v>
      </c>
      <c r="F243" s="137">
        <v>0</v>
      </c>
      <c r="G243" s="137">
        <v>0</v>
      </c>
    </row>
    <row r="244" spans="1:7" ht="15.75">
      <c r="A244" s="133" t="s">
        <v>1116</v>
      </c>
      <c r="B244" s="132" t="s">
        <v>68</v>
      </c>
      <c r="C244" s="133" t="s">
        <v>1734</v>
      </c>
      <c r="D244" s="133" t="s">
        <v>257</v>
      </c>
      <c r="E244" s="133" t="s">
        <v>2</v>
      </c>
      <c r="F244" s="134">
        <v>0</v>
      </c>
      <c r="G244" s="134">
        <v>0</v>
      </c>
    </row>
    <row r="245" spans="1:7" ht="63">
      <c r="A245" s="136" t="s">
        <v>1117</v>
      </c>
      <c r="B245" s="135" t="s">
        <v>641</v>
      </c>
      <c r="C245" s="136" t="s">
        <v>109</v>
      </c>
      <c r="D245" s="136"/>
      <c r="E245" s="136"/>
      <c r="F245" s="137">
        <v>3968915</v>
      </c>
      <c r="G245" s="137">
        <v>3840885</v>
      </c>
    </row>
    <row r="246" spans="1:7" ht="31.5">
      <c r="A246" s="136" t="s">
        <v>1118</v>
      </c>
      <c r="B246" s="135" t="s">
        <v>610</v>
      </c>
      <c r="C246" s="136" t="s">
        <v>109</v>
      </c>
      <c r="D246" s="136" t="s">
        <v>611</v>
      </c>
      <c r="E246" s="136"/>
      <c r="F246" s="137">
        <v>3968915</v>
      </c>
      <c r="G246" s="137">
        <v>3840885</v>
      </c>
    </row>
    <row r="247" spans="1:7" ht="15.75">
      <c r="A247" s="136" t="s">
        <v>257</v>
      </c>
      <c r="B247" s="135" t="s">
        <v>612</v>
      </c>
      <c r="C247" s="136" t="s">
        <v>109</v>
      </c>
      <c r="D247" s="136" t="s">
        <v>613</v>
      </c>
      <c r="E247" s="136"/>
      <c r="F247" s="137">
        <v>3968915</v>
      </c>
      <c r="G247" s="137">
        <v>3840885</v>
      </c>
    </row>
    <row r="248" spans="1:7" ht="15.75">
      <c r="A248" s="136" t="s">
        <v>1119</v>
      </c>
      <c r="B248" s="135" t="s">
        <v>396</v>
      </c>
      <c r="C248" s="136" t="s">
        <v>109</v>
      </c>
      <c r="D248" s="136" t="s">
        <v>613</v>
      </c>
      <c r="E248" s="136" t="s">
        <v>506</v>
      </c>
      <c r="F248" s="137">
        <v>3968915</v>
      </c>
      <c r="G248" s="137">
        <v>3840885</v>
      </c>
    </row>
    <row r="249" spans="1:7" ht="15.75">
      <c r="A249" s="136" t="s">
        <v>1120</v>
      </c>
      <c r="B249" s="135" t="s">
        <v>970</v>
      </c>
      <c r="C249" s="136" t="s">
        <v>109</v>
      </c>
      <c r="D249" s="136" t="s">
        <v>613</v>
      </c>
      <c r="E249" s="136" t="s">
        <v>971</v>
      </c>
      <c r="F249" s="137">
        <v>3968915</v>
      </c>
      <c r="G249" s="137">
        <v>3840885</v>
      </c>
    </row>
    <row r="250" spans="1:7" ht="15.75">
      <c r="A250" s="133" t="s">
        <v>1121</v>
      </c>
      <c r="B250" s="132" t="s">
        <v>970</v>
      </c>
      <c r="C250" s="133" t="s">
        <v>109</v>
      </c>
      <c r="D250" s="133" t="s">
        <v>613</v>
      </c>
      <c r="E250" s="133" t="s">
        <v>971</v>
      </c>
      <c r="F250" s="134">
        <v>3968915</v>
      </c>
      <c r="G250" s="134">
        <v>3840885</v>
      </c>
    </row>
    <row r="251" spans="1:7" ht="15.75">
      <c r="A251" s="136" t="s">
        <v>1122</v>
      </c>
      <c r="B251" s="135" t="s">
        <v>243</v>
      </c>
      <c r="C251" s="136" t="s">
        <v>21</v>
      </c>
      <c r="D251" s="136"/>
      <c r="E251" s="136"/>
      <c r="F251" s="137">
        <v>5329545</v>
      </c>
      <c r="G251" s="137">
        <v>5152522.5999999996</v>
      </c>
    </row>
    <row r="252" spans="1:7" ht="31.5">
      <c r="A252" s="136" t="s">
        <v>1123</v>
      </c>
      <c r="B252" s="135" t="s">
        <v>64</v>
      </c>
      <c r="C252" s="136" t="s">
        <v>65</v>
      </c>
      <c r="D252" s="136"/>
      <c r="E252" s="136"/>
      <c r="F252" s="137">
        <v>4829545</v>
      </c>
      <c r="G252" s="137">
        <v>4652522.5999999996</v>
      </c>
    </row>
    <row r="253" spans="1:7" ht="63">
      <c r="A253" s="136" t="s">
        <v>1124</v>
      </c>
      <c r="B253" s="135" t="s">
        <v>244</v>
      </c>
      <c r="C253" s="136" t="s">
        <v>110</v>
      </c>
      <c r="D253" s="136"/>
      <c r="E253" s="136"/>
      <c r="F253" s="137">
        <v>4441885</v>
      </c>
      <c r="G253" s="137">
        <v>4264862.5999999996</v>
      </c>
    </row>
    <row r="254" spans="1:7" ht="31.5">
      <c r="A254" s="136" t="s">
        <v>1125</v>
      </c>
      <c r="B254" s="135" t="s">
        <v>610</v>
      </c>
      <c r="C254" s="136" t="s">
        <v>110</v>
      </c>
      <c r="D254" s="136" t="s">
        <v>611</v>
      </c>
      <c r="E254" s="136"/>
      <c r="F254" s="137">
        <v>4441885</v>
      </c>
      <c r="G254" s="137">
        <v>4264862.5999999996</v>
      </c>
    </row>
    <row r="255" spans="1:7" ht="15.75">
      <c r="A255" s="136" t="s">
        <v>1126</v>
      </c>
      <c r="B255" s="135" t="s">
        <v>612</v>
      </c>
      <c r="C255" s="136" t="s">
        <v>110</v>
      </c>
      <c r="D255" s="136" t="s">
        <v>613</v>
      </c>
      <c r="E255" s="136"/>
      <c r="F255" s="137">
        <v>4441885</v>
      </c>
      <c r="G255" s="137">
        <v>4264862.5999999996</v>
      </c>
    </row>
    <row r="256" spans="1:7" ht="15.75">
      <c r="A256" s="136" t="s">
        <v>1127</v>
      </c>
      <c r="B256" s="135" t="s">
        <v>396</v>
      </c>
      <c r="C256" s="136" t="s">
        <v>110</v>
      </c>
      <c r="D256" s="136" t="s">
        <v>613</v>
      </c>
      <c r="E256" s="136" t="s">
        <v>506</v>
      </c>
      <c r="F256" s="137">
        <v>4441885</v>
      </c>
      <c r="G256" s="137">
        <v>4264862.5999999996</v>
      </c>
    </row>
    <row r="257" spans="1:7" ht="15.75">
      <c r="A257" s="136" t="s">
        <v>258</v>
      </c>
      <c r="B257" s="135" t="s">
        <v>980</v>
      </c>
      <c r="C257" s="136" t="s">
        <v>110</v>
      </c>
      <c r="D257" s="136" t="s">
        <v>613</v>
      </c>
      <c r="E257" s="136" t="s">
        <v>602</v>
      </c>
      <c r="F257" s="137">
        <v>4441885</v>
      </c>
      <c r="G257" s="137">
        <v>4264862.5999999996</v>
      </c>
    </row>
    <row r="258" spans="1:7" ht="15.75">
      <c r="A258" s="133" t="s">
        <v>1128</v>
      </c>
      <c r="B258" s="132" t="s">
        <v>980</v>
      </c>
      <c r="C258" s="133" t="s">
        <v>110</v>
      </c>
      <c r="D258" s="133" t="s">
        <v>613</v>
      </c>
      <c r="E258" s="133" t="s">
        <v>602</v>
      </c>
      <c r="F258" s="134">
        <v>4441885</v>
      </c>
      <c r="G258" s="134">
        <v>4264862.5999999996</v>
      </c>
    </row>
    <row r="259" spans="1:7" ht="78.75">
      <c r="A259" s="136" t="s">
        <v>1129</v>
      </c>
      <c r="B259" s="135" t="s">
        <v>246</v>
      </c>
      <c r="C259" s="136" t="s">
        <v>111</v>
      </c>
      <c r="D259" s="136"/>
      <c r="E259" s="136"/>
      <c r="F259" s="137">
        <v>323050</v>
      </c>
      <c r="G259" s="137">
        <v>323050</v>
      </c>
    </row>
    <row r="260" spans="1:7" ht="31.5">
      <c r="A260" s="136" t="s">
        <v>1130</v>
      </c>
      <c r="B260" s="135" t="s">
        <v>610</v>
      </c>
      <c r="C260" s="136" t="s">
        <v>111</v>
      </c>
      <c r="D260" s="136" t="s">
        <v>611</v>
      </c>
      <c r="E260" s="136"/>
      <c r="F260" s="137">
        <v>323050</v>
      </c>
      <c r="G260" s="137">
        <v>323050</v>
      </c>
    </row>
    <row r="261" spans="1:7" ht="15.75">
      <c r="A261" s="136" t="s">
        <v>1131</v>
      </c>
      <c r="B261" s="135" t="s">
        <v>612</v>
      </c>
      <c r="C261" s="136" t="s">
        <v>111</v>
      </c>
      <c r="D261" s="136" t="s">
        <v>613</v>
      </c>
      <c r="E261" s="136"/>
      <c r="F261" s="137">
        <v>323050</v>
      </c>
      <c r="G261" s="137">
        <v>323050</v>
      </c>
    </row>
    <row r="262" spans="1:7" ht="15.75">
      <c r="A262" s="136" t="s">
        <v>1132</v>
      </c>
      <c r="B262" s="135" t="s">
        <v>396</v>
      </c>
      <c r="C262" s="136" t="s">
        <v>111</v>
      </c>
      <c r="D262" s="136" t="s">
        <v>613</v>
      </c>
      <c r="E262" s="136" t="s">
        <v>506</v>
      </c>
      <c r="F262" s="137">
        <v>323050</v>
      </c>
      <c r="G262" s="137">
        <v>323050</v>
      </c>
    </row>
    <row r="263" spans="1:7" ht="15.75">
      <c r="A263" s="136" t="s">
        <v>1133</v>
      </c>
      <c r="B263" s="135" t="s">
        <v>980</v>
      </c>
      <c r="C263" s="136" t="s">
        <v>111</v>
      </c>
      <c r="D263" s="136" t="s">
        <v>613</v>
      </c>
      <c r="E263" s="136" t="s">
        <v>602</v>
      </c>
      <c r="F263" s="137">
        <v>323050</v>
      </c>
      <c r="G263" s="137">
        <v>323050</v>
      </c>
    </row>
    <row r="264" spans="1:7" ht="15.75">
      <c r="A264" s="133" t="s">
        <v>1134</v>
      </c>
      <c r="B264" s="132" t="s">
        <v>980</v>
      </c>
      <c r="C264" s="133" t="s">
        <v>111</v>
      </c>
      <c r="D264" s="133" t="s">
        <v>613</v>
      </c>
      <c r="E264" s="133" t="s">
        <v>602</v>
      </c>
      <c r="F264" s="134">
        <v>323050</v>
      </c>
      <c r="G264" s="134">
        <v>323050</v>
      </c>
    </row>
    <row r="265" spans="1:7" ht="78.75">
      <c r="A265" s="136" t="s">
        <v>1135</v>
      </c>
      <c r="B265" s="138" t="s">
        <v>245</v>
      </c>
      <c r="C265" s="136" t="s">
        <v>984</v>
      </c>
      <c r="D265" s="136"/>
      <c r="E265" s="136"/>
      <c r="F265" s="137">
        <v>64610</v>
      </c>
      <c r="G265" s="137">
        <v>64610</v>
      </c>
    </row>
    <row r="266" spans="1:7" ht="31.5">
      <c r="A266" s="136" t="s">
        <v>1136</v>
      </c>
      <c r="B266" s="135" t="s">
        <v>610</v>
      </c>
      <c r="C266" s="136" t="s">
        <v>984</v>
      </c>
      <c r="D266" s="136" t="s">
        <v>611</v>
      </c>
      <c r="E266" s="136"/>
      <c r="F266" s="137">
        <v>64610</v>
      </c>
      <c r="G266" s="137">
        <v>64610</v>
      </c>
    </row>
    <row r="267" spans="1:7" ht="15.75">
      <c r="A267" s="136" t="s">
        <v>558</v>
      </c>
      <c r="B267" s="135" t="s">
        <v>612</v>
      </c>
      <c r="C267" s="136" t="s">
        <v>984</v>
      </c>
      <c r="D267" s="136" t="s">
        <v>613</v>
      </c>
      <c r="E267" s="136"/>
      <c r="F267" s="137">
        <v>64610</v>
      </c>
      <c r="G267" s="137">
        <v>64610</v>
      </c>
    </row>
    <row r="268" spans="1:7" ht="15.75">
      <c r="A268" s="136" t="s">
        <v>1137</v>
      </c>
      <c r="B268" s="135" t="s">
        <v>396</v>
      </c>
      <c r="C268" s="136" t="s">
        <v>984</v>
      </c>
      <c r="D268" s="136" t="s">
        <v>613</v>
      </c>
      <c r="E268" s="136" t="s">
        <v>506</v>
      </c>
      <c r="F268" s="137">
        <v>64610</v>
      </c>
      <c r="G268" s="137">
        <v>64610</v>
      </c>
    </row>
    <row r="269" spans="1:7" ht="15.75">
      <c r="A269" s="136" t="s">
        <v>1138</v>
      </c>
      <c r="B269" s="135" t="s">
        <v>980</v>
      </c>
      <c r="C269" s="136" t="s">
        <v>984</v>
      </c>
      <c r="D269" s="136" t="s">
        <v>613</v>
      </c>
      <c r="E269" s="136" t="s">
        <v>602</v>
      </c>
      <c r="F269" s="137">
        <v>64610</v>
      </c>
      <c r="G269" s="137">
        <v>64610</v>
      </c>
    </row>
    <row r="270" spans="1:7" ht="15.75">
      <c r="A270" s="133" t="s">
        <v>1139</v>
      </c>
      <c r="B270" s="132" t="s">
        <v>980</v>
      </c>
      <c r="C270" s="133" t="s">
        <v>984</v>
      </c>
      <c r="D270" s="133" t="s">
        <v>613</v>
      </c>
      <c r="E270" s="133" t="s">
        <v>602</v>
      </c>
      <c r="F270" s="134">
        <v>64610</v>
      </c>
      <c r="G270" s="134">
        <v>64610</v>
      </c>
    </row>
    <row r="271" spans="1:7" ht="31.5">
      <c r="A271" s="136" t="s">
        <v>1140</v>
      </c>
      <c r="B271" s="135" t="s">
        <v>469</v>
      </c>
      <c r="C271" s="136" t="s">
        <v>70</v>
      </c>
      <c r="D271" s="136"/>
      <c r="E271" s="136"/>
      <c r="F271" s="137">
        <v>500000</v>
      </c>
      <c r="G271" s="137">
        <v>500000</v>
      </c>
    </row>
    <row r="272" spans="1:7" ht="78.75">
      <c r="A272" s="136" t="s">
        <v>1141</v>
      </c>
      <c r="B272" s="135" t="s">
        <v>985</v>
      </c>
      <c r="C272" s="136" t="s">
        <v>986</v>
      </c>
      <c r="D272" s="136"/>
      <c r="E272" s="136"/>
      <c r="F272" s="137">
        <v>500000</v>
      </c>
      <c r="G272" s="137">
        <v>500000</v>
      </c>
    </row>
    <row r="273" spans="1:7" ht="15.75">
      <c r="A273" s="136" t="s">
        <v>1142</v>
      </c>
      <c r="B273" s="135" t="s">
        <v>465</v>
      </c>
      <c r="C273" s="136" t="s">
        <v>986</v>
      </c>
      <c r="D273" s="136" t="s">
        <v>466</v>
      </c>
      <c r="E273" s="136"/>
      <c r="F273" s="137">
        <v>500000</v>
      </c>
      <c r="G273" s="137">
        <v>500000</v>
      </c>
    </row>
    <row r="274" spans="1:7" ht="31.5">
      <c r="A274" s="136" t="s">
        <v>1143</v>
      </c>
      <c r="B274" s="135" t="s">
        <v>470</v>
      </c>
      <c r="C274" s="136" t="s">
        <v>986</v>
      </c>
      <c r="D274" s="136" t="s">
        <v>471</v>
      </c>
      <c r="E274" s="136"/>
      <c r="F274" s="137">
        <v>500000</v>
      </c>
      <c r="G274" s="137">
        <v>500000</v>
      </c>
    </row>
    <row r="275" spans="1:7" ht="15.75">
      <c r="A275" s="136" t="s">
        <v>1144</v>
      </c>
      <c r="B275" s="135" t="s">
        <v>533</v>
      </c>
      <c r="C275" s="136" t="s">
        <v>986</v>
      </c>
      <c r="D275" s="136" t="s">
        <v>471</v>
      </c>
      <c r="E275" s="136" t="s">
        <v>509</v>
      </c>
      <c r="F275" s="137">
        <v>500000</v>
      </c>
      <c r="G275" s="137">
        <v>500000</v>
      </c>
    </row>
    <row r="276" spans="1:7" ht="15.75">
      <c r="A276" s="136" t="s">
        <v>1145</v>
      </c>
      <c r="B276" s="135" t="s">
        <v>569</v>
      </c>
      <c r="C276" s="136" t="s">
        <v>986</v>
      </c>
      <c r="D276" s="136" t="s">
        <v>471</v>
      </c>
      <c r="E276" s="136" t="s">
        <v>483</v>
      </c>
      <c r="F276" s="137">
        <v>500000</v>
      </c>
      <c r="G276" s="137">
        <v>500000</v>
      </c>
    </row>
    <row r="277" spans="1:7" ht="15.75">
      <c r="A277" s="133" t="s">
        <v>1146</v>
      </c>
      <c r="B277" s="132" t="s">
        <v>569</v>
      </c>
      <c r="C277" s="133" t="s">
        <v>986</v>
      </c>
      <c r="D277" s="133" t="s">
        <v>471</v>
      </c>
      <c r="E277" s="133" t="s">
        <v>483</v>
      </c>
      <c r="F277" s="134">
        <v>500000</v>
      </c>
      <c r="G277" s="134">
        <v>500000</v>
      </c>
    </row>
    <row r="278" spans="1:7" ht="31.5">
      <c r="A278" s="136" t="s">
        <v>1147</v>
      </c>
      <c r="B278" s="135" t="s">
        <v>42</v>
      </c>
      <c r="C278" s="136" t="s">
        <v>43</v>
      </c>
      <c r="D278" s="136"/>
      <c r="E278" s="136"/>
      <c r="F278" s="137">
        <v>6446923</v>
      </c>
      <c r="G278" s="137">
        <v>6043992</v>
      </c>
    </row>
    <row r="279" spans="1:7" ht="15.75">
      <c r="A279" s="136" t="s">
        <v>1148</v>
      </c>
      <c r="B279" s="135" t="s">
        <v>473</v>
      </c>
      <c r="C279" s="136" t="s">
        <v>71</v>
      </c>
      <c r="D279" s="136"/>
      <c r="E279" s="136"/>
      <c r="F279" s="137">
        <v>434163.81</v>
      </c>
      <c r="G279" s="137">
        <v>274230.81</v>
      </c>
    </row>
    <row r="280" spans="1:7" ht="47.25">
      <c r="A280" s="136" t="s">
        <v>1149</v>
      </c>
      <c r="B280" s="135" t="s">
        <v>1611</v>
      </c>
      <c r="C280" s="136" t="s">
        <v>114</v>
      </c>
      <c r="D280" s="136"/>
      <c r="E280" s="136"/>
      <c r="F280" s="137">
        <v>434163.81</v>
      </c>
      <c r="G280" s="137">
        <v>274230.81</v>
      </c>
    </row>
    <row r="281" spans="1:7" ht="63">
      <c r="A281" s="136" t="s">
        <v>1150</v>
      </c>
      <c r="B281" s="135" t="s">
        <v>623</v>
      </c>
      <c r="C281" s="136" t="s">
        <v>114</v>
      </c>
      <c r="D281" s="136" t="s">
        <v>256</v>
      </c>
      <c r="E281" s="136"/>
      <c r="F281" s="137">
        <v>107700</v>
      </c>
      <c r="G281" s="137">
        <v>57200</v>
      </c>
    </row>
    <row r="282" spans="1:7" ht="15.75">
      <c r="A282" s="136" t="s">
        <v>1151</v>
      </c>
      <c r="B282" s="135" t="s">
        <v>388</v>
      </c>
      <c r="C282" s="136" t="s">
        <v>114</v>
      </c>
      <c r="D282" s="136" t="s">
        <v>546</v>
      </c>
      <c r="E282" s="136"/>
      <c r="F282" s="137">
        <v>107700</v>
      </c>
      <c r="G282" s="137">
        <v>57200</v>
      </c>
    </row>
    <row r="283" spans="1:7" ht="15.75">
      <c r="A283" s="136" t="s">
        <v>1152</v>
      </c>
      <c r="B283" s="135" t="s">
        <v>472</v>
      </c>
      <c r="C283" s="136" t="s">
        <v>114</v>
      </c>
      <c r="D283" s="136" t="s">
        <v>546</v>
      </c>
      <c r="E283" s="136" t="s">
        <v>510</v>
      </c>
      <c r="F283" s="137">
        <v>107700</v>
      </c>
      <c r="G283" s="137">
        <v>57200</v>
      </c>
    </row>
    <row r="284" spans="1:7" ht="15.75">
      <c r="A284" s="136" t="s">
        <v>1153</v>
      </c>
      <c r="B284" s="135" t="s">
        <v>572</v>
      </c>
      <c r="C284" s="136" t="s">
        <v>114</v>
      </c>
      <c r="D284" s="136" t="s">
        <v>546</v>
      </c>
      <c r="E284" s="136" t="s">
        <v>265</v>
      </c>
      <c r="F284" s="137">
        <v>107700</v>
      </c>
      <c r="G284" s="137">
        <v>57200</v>
      </c>
    </row>
    <row r="285" spans="1:7" ht="15.75">
      <c r="A285" s="133" t="s">
        <v>1154</v>
      </c>
      <c r="B285" s="132" t="s">
        <v>572</v>
      </c>
      <c r="C285" s="133" t="s">
        <v>114</v>
      </c>
      <c r="D285" s="133" t="s">
        <v>546</v>
      </c>
      <c r="E285" s="133" t="s">
        <v>265</v>
      </c>
      <c r="F285" s="134">
        <v>107700</v>
      </c>
      <c r="G285" s="134">
        <v>57200</v>
      </c>
    </row>
    <row r="286" spans="1:7" ht="31.5">
      <c r="A286" s="136" t="s">
        <v>1155</v>
      </c>
      <c r="B286" s="135" t="s">
        <v>950</v>
      </c>
      <c r="C286" s="136" t="s">
        <v>114</v>
      </c>
      <c r="D286" s="136" t="s">
        <v>625</v>
      </c>
      <c r="E286" s="136"/>
      <c r="F286" s="137">
        <v>326463.81</v>
      </c>
      <c r="G286" s="137">
        <v>217030.81</v>
      </c>
    </row>
    <row r="287" spans="1:7" ht="31.5">
      <c r="A287" s="136" t="s">
        <v>1156</v>
      </c>
      <c r="B287" s="135" t="s">
        <v>626</v>
      </c>
      <c r="C287" s="136" t="s">
        <v>114</v>
      </c>
      <c r="D287" s="136" t="s">
        <v>257</v>
      </c>
      <c r="E287" s="136"/>
      <c r="F287" s="137">
        <v>326463.81</v>
      </c>
      <c r="G287" s="137">
        <v>217030.81</v>
      </c>
    </row>
    <row r="288" spans="1:7" ht="15.75">
      <c r="A288" s="136" t="s">
        <v>1157</v>
      </c>
      <c r="B288" s="135" t="s">
        <v>472</v>
      </c>
      <c r="C288" s="136" t="s">
        <v>114</v>
      </c>
      <c r="D288" s="136" t="s">
        <v>257</v>
      </c>
      <c r="E288" s="136" t="s">
        <v>510</v>
      </c>
      <c r="F288" s="137">
        <v>326463.81</v>
      </c>
      <c r="G288" s="137">
        <v>217030.81</v>
      </c>
    </row>
    <row r="289" spans="1:7" ht="15.75">
      <c r="A289" s="136" t="s">
        <v>1158</v>
      </c>
      <c r="B289" s="135" t="s">
        <v>572</v>
      </c>
      <c r="C289" s="136" t="s">
        <v>114</v>
      </c>
      <c r="D289" s="136" t="s">
        <v>257</v>
      </c>
      <c r="E289" s="136" t="s">
        <v>265</v>
      </c>
      <c r="F289" s="137">
        <v>326463.81</v>
      </c>
      <c r="G289" s="137">
        <v>217030.81</v>
      </c>
    </row>
    <row r="290" spans="1:7" ht="15.75">
      <c r="A290" s="133" t="s">
        <v>1159</v>
      </c>
      <c r="B290" s="132" t="s">
        <v>572</v>
      </c>
      <c r="C290" s="133" t="s">
        <v>114</v>
      </c>
      <c r="D290" s="133" t="s">
        <v>257</v>
      </c>
      <c r="E290" s="133" t="s">
        <v>265</v>
      </c>
      <c r="F290" s="134">
        <v>326463.81</v>
      </c>
      <c r="G290" s="134">
        <v>217030.81</v>
      </c>
    </row>
    <row r="291" spans="1:7" ht="31.5">
      <c r="A291" s="136" t="s">
        <v>1160</v>
      </c>
      <c r="B291" s="135" t="s">
        <v>353</v>
      </c>
      <c r="C291" s="136" t="s">
        <v>44</v>
      </c>
      <c r="D291" s="136"/>
      <c r="E291" s="136"/>
      <c r="F291" s="137">
        <v>3887980</v>
      </c>
      <c r="G291" s="137">
        <v>3644982</v>
      </c>
    </row>
    <row r="292" spans="1:7" ht="78.75">
      <c r="A292" s="136" t="s">
        <v>1161</v>
      </c>
      <c r="B292" s="138" t="s">
        <v>1612</v>
      </c>
      <c r="C292" s="136" t="s">
        <v>987</v>
      </c>
      <c r="D292" s="136"/>
      <c r="E292" s="136"/>
      <c r="F292" s="137">
        <v>3298560</v>
      </c>
      <c r="G292" s="137">
        <v>3055562</v>
      </c>
    </row>
    <row r="293" spans="1:7" ht="31.5">
      <c r="A293" s="136" t="s">
        <v>1162</v>
      </c>
      <c r="B293" s="135" t="s">
        <v>610</v>
      </c>
      <c r="C293" s="136" t="s">
        <v>987</v>
      </c>
      <c r="D293" s="136" t="s">
        <v>611</v>
      </c>
      <c r="E293" s="136"/>
      <c r="F293" s="137">
        <v>3298560</v>
      </c>
      <c r="G293" s="137">
        <v>3055562</v>
      </c>
    </row>
    <row r="294" spans="1:7" ht="15.75">
      <c r="A294" s="136" t="s">
        <v>1163</v>
      </c>
      <c r="B294" s="135" t="s">
        <v>612</v>
      </c>
      <c r="C294" s="136" t="s">
        <v>987</v>
      </c>
      <c r="D294" s="136" t="s">
        <v>613</v>
      </c>
      <c r="E294" s="136"/>
      <c r="F294" s="137">
        <v>3298560</v>
      </c>
      <c r="G294" s="137">
        <v>3055562</v>
      </c>
    </row>
    <row r="295" spans="1:7" ht="15.75">
      <c r="A295" s="136" t="s">
        <v>1164</v>
      </c>
      <c r="B295" s="135" t="s">
        <v>396</v>
      </c>
      <c r="C295" s="136" t="s">
        <v>987</v>
      </c>
      <c r="D295" s="136" t="s">
        <v>613</v>
      </c>
      <c r="E295" s="136" t="s">
        <v>506</v>
      </c>
      <c r="F295" s="137">
        <v>3298560</v>
      </c>
      <c r="G295" s="137">
        <v>3055562</v>
      </c>
    </row>
    <row r="296" spans="1:7" ht="15.75">
      <c r="A296" s="136" t="s">
        <v>1165</v>
      </c>
      <c r="B296" s="135" t="s">
        <v>970</v>
      </c>
      <c r="C296" s="136" t="s">
        <v>987</v>
      </c>
      <c r="D296" s="136" t="s">
        <v>613</v>
      </c>
      <c r="E296" s="136" t="s">
        <v>971</v>
      </c>
      <c r="F296" s="137">
        <v>3298560</v>
      </c>
      <c r="G296" s="137">
        <v>3055562</v>
      </c>
    </row>
    <row r="297" spans="1:7" ht="15.75">
      <c r="A297" s="133" t="s">
        <v>1166</v>
      </c>
      <c r="B297" s="132" t="s">
        <v>970</v>
      </c>
      <c r="C297" s="133" t="s">
        <v>987</v>
      </c>
      <c r="D297" s="133" t="s">
        <v>613</v>
      </c>
      <c r="E297" s="133" t="s">
        <v>971</v>
      </c>
      <c r="F297" s="134">
        <v>3298560</v>
      </c>
      <c r="G297" s="134">
        <v>3055562</v>
      </c>
    </row>
    <row r="298" spans="1:7" ht="63">
      <c r="A298" s="136" t="s">
        <v>1167</v>
      </c>
      <c r="B298" s="135" t="s">
        <v>1613</v>
      </c>
      <c r="C298" s="136" t="s">
        <v>1614</v>
      </c>
      <c r="D298" s="136"/>
      <c r="E298" s="136"/>
      <c r="F298" s="137">
        <v>589420</v>
      </c>
      <c r="G298" s="137">
        <v>589420</v>
      </c>
    </row>
    <row r="299" spans="1:7" ht="31.5">
      <c r="A299" s="136" t="s">
        <v>1168</v>
      </c>
      <c r="B299" s="135" t="s">
        <v>610</v>
      </c>
      <c r="C299" s="136" t="s">
        <v>1614</v>
      </c>
      <c r="D299" s="136" t="s">
        <v>611</v>
      </c>
      <c r="E299" s="136"/>
      <c r="F299" s="137">
        <v>589420</v>
      </c>
      <c r="G299" s="137">
        <v>589420</v>
      </c>
    </row>
    <row r="300" spans="1:7" ht="15.75">
      <c r="A300" s="136" t="s">
        <v>1169</v>
      </c>
      <c r="B300" s="135" t="s">
        <v>612</v>
      </c>
      <c r="C300" s="136" t="s">
        <v>1614</v>
      </c>
      <c r="D300" s="136" t="s">
        <v>613</v>
      </c>
      <c r="E300" s="136"/>
      <c r="F300" s="137">
        <v>589420</v>
      </c>
      <c r="G300" s="137">
        <v>589420</v>
      </c>
    </row>
    <row r="301" spans="1:7" ht="15.75">
      <c r="A301" s="136" t="s">
        <v>1170</v>
      </c>
      <c r="B301" s="135" t="s">
        <v>472</v>
      </c>
      <c r="C301" s="136" t="s">
        <v>1614</v>
      </c>
      <c r="D301" s="136" t="s">
        <v>613</v>
      </c>
      <c r="E301" s="136" t="s">
        <v>510</v>
      </c>
      <c r="F301" s="137">
        <v>589420</v>
      </c>
      <c r="G301" s="137">
        <v>589420</v>
      </c>
    </row>
    <row r="302" spans="1:7" ht="15.75">
      <c r="A302" s="136" t="s">
        <v>1171</v>
      </c>
      <c r="B302" s="135" t="s">
        <v>572</v>
      </c>
      <c r="C302" s="136" t="s">
        <v>1614</v>
      </c>
      <c r="D302" s="136" t="s">
        <v>613</v>
      </c>
      <c r="E302" s="136" t="s">
        <v>265</v>
      </c>
      <c r="F302" s="137">
        <v>589420</v>
      </c>
      <c r="G302" s="137">
        <v>589420</v>
      </c>
    </row>
    <row r="303" spans="1:7" ht="15.75">
      <c r="A303" s="133" t="s">
        <v>1172</v>
      </c>
      <c r="B303" s="132" t="s">
        <v>572</v>
      </c>
      <c r="C303" s="133" t="s">
        <v>1614</v>
      </c>
      <c r="D303" s="133" t="s">
        <v>613</v>
      </c>
      <c r="E303" s="133" t="s">
        <v>265</v>
      </c>
      <c r="F303" s="134">
        <v>589420</v>
      </c>
      <c r="G303" s="134">
        <v>589420</v>
      </c>
    </row>
    <row r="304" spans="1:7" ht="31.5">
      <c r="A304" s="136" t="s">
        <v>1173</v>
      </c>
      <c r="B304" s="135" t="s">
        <v>362</v>
      </c>
      <c r="C304" s="136" t="s">
        <v>55</v>
      </c>
      <c r="D304" s="136"/>
      <c r="E304" s="136"/>
      <c r="F304" s="137">
        <v>2124779.19</v>
      </c>
      <c r="G304" s="137">
        <v>2124779.19</v>
      </c>
    </row>
    <row r="305" spans="1:7" ht="63">
      <c r="A305" s="136" t="s">
        <v>1174</v>
      </c>
      <c r="B305" s="135" t="s">
        <v>1615</v>
      </c>
      <c r="C305" s="136" t="s">
        <v>115</v>
      </c>
      <c r="D305" s="136"/>
      <c r="E305" s="136"/>
      <c r="F305" s="137">
        <v>2124779.19</v>
      </c>
      <c r="G305" s="137">
        <v>2124779.19</v>
      </c>
    </row>
    <row r="306" spans="1:7" ht="63">
      <c r="A306" s="136" t="s">
        <v>1175</v>
      </c>
      <c r="B306" s="135" t="s">
        <v>623</v>
      </c>
      <c r="C306" s="136" t="s">
        <v>115</v>
      </c>
      <c r="D306" s="136" t="s">
        <v>256</v>
      </c>
      <c r="E306" s="136"/>
      <c r="F306" s="137">
        <v>1652494.19</v>
      </c>
      <c r="G306" s="137">
        <v>1652494.19</v>
      </c>
    </row>
    <row r="307" spans="1:7" ht="15.75">
      <c r="A307" s="136" t="s">
        <v>466</v>
      </c>
      <c r="B307" s="135" t="s">
        <v>388</v>
      </c>
      <c r="C307" s="136" t="s">
        <v>115</v>
      </c>
      <c r="D307" s="136" t="s">
        <v>546</v>
      </c>
      <c r="E307" s="136"/>
      <c r="F307" s="137">
        <v>1652494.19</v>
      </c>
      <c r="G307" s="137">
        <v>1652494.19</v>
      </c>
    </row>
    <row r="308" spans="1:7" ht="15.75">
      <c r="A308" s="136" t="s">
        <v>1176</v>
      </c>
      <c r="B308" s="135" t="s">
        <v>472</v>
      </c>
      <c r="C308" s="136" t="s">
        <v>115</v>
      </c>
      <c r="D308" s="136" t="s">
        <v>546</v>
      </c>
      <c r="E308" s="136" t="s">
        <v>510</v>
      </c>
      <c r="F308" s="137">
        <v>1652494.19</v>
      </c>
      <c r="G308" s="137">
        <v>1652494.19</v>
      </c>
    </row>
    <row r="309" spans="1:7" ht="15.75">
      <c r="A309" s="136" t="s">
        <v>1177</v>
      </c>
      <c r="B309" s="135" t="s">
        <v>572</v>
      </c>
      <c r="C309" s="136" t="s">
        <v>115</v>
      </c>
      <c r="D309" s="136" t="s">
        <v>546</v>
      </c>
      <c r="E309" s="136" t="s">
        <v>265</v>
      </c>
      <c r="F309" s="137">
        <v>1652494.19</v>
      </c>
      <c r="G309" s="137">
        <v>1652494.19</v>
      </c>
    </row>
    <row r="310" spans="1:7" ht="15.75">
      <c r="A310" s="133" t="s">
        <v>1178</v>
      </c>
      <c r="B310" s="132" t="s">
        <v>572</v>
      </c>
      <c r="C310" s="133" t="s">
        <v>115</v>
      </c>
      <c r="D310" s="133" t="s">
        <v>546</v>
      </c>
      <c r="E310" s="133" t="s">
        <v>265</v>
      </c>
      <c r="F310" s="134">
        <v>1652494.19</v>
      </c>
      <c r="G310" s="134">
        <v>1652494.19</v>
      </c>
    </row>
    <row r="311" spans="1:7" ht="31.5">
      <c r="A311" s="136" t="s">
        <v>1179</v>
      </c>
      <c r="B311" s="135" t="s">
        <v>950</v>
      </c>
      <c r="C311" s="136" t="s">
        <v>115</v>
      </c>
      <c r="D311" s="136" t="s">
        <v>625</v>
      </c>
      <c r="E311" s="136"/>
      <c r="F311" s="137">
        <v>472285</v>
      </c>
      <c r="G311" s="137">
        <v>472285</v>
      </c>
    </row>
    <row r="312" spans="1:7" ht="31.5">
      <c r="A312" s="136" t="s">
        <v>1180</v>
      </c>
      <c r="B312" s="135" t="s">
        <v>626</v>
      </c>
      <c r="C312" s="136" t="s">
        <v>115</v>
      </c>
      <c r="D312" s="136" t="s">
        <v>257</v>
      </c>
      <c r="E312" s="136"/>
      <c r="F312" s="137">
        <v>472285</v>
      </c>
      <c r="G312" s="137">
        <v>472285</v>
      </c>
    </row>
    <row r="313" spans="1:7" ht="15.75">
      <c r="A313" s="136" t="s">
        <v>1181</v>
      </c>
      <c r="B313" s="135" t="s">
        <v>472</v>
      </c>
      <c r="C313" s="136" t="s">
        <v>115</v>
      </c>
      <c r="D313" s="136" t="s">
        <v>257</v>
      </c>
      <c r="E313" s="136" t="s">
        <v>510</v>
      </c>
      <c r="F313" s="137">
        <v>472285</v>
      </c>
      <c r="G313" s="137">
        <v>472285</v>
      </c>
    </row>
    <row r="314" spans="1:7" ht="15.75">
      <c r="A314" s="136" t="s">
        <v>1182</v>
      </c>
      <c r="B314" s="135" t="s">
        <v>572</v>
      </c>
      <c r="C314" s="136" t="s">
        <v>115</v>
      </c>
      <c r="D314" s="136" t="s">
        <v>257</v>
      </c>
      <c r="E314" s="136" t="s">
        <v>265</v>
      </c>
      <c r="F314" s="137">
        <v>472285</v>
      </c>
      <c r="G314" s="137">
        <v>472285</v>
      </c>
    </row>
    <row r="315" spans="1:7" ht="15.75">
      <c r="A315" s="133" t="s">
        <v>1183</v>
      </c>
      <c r="B315" s="132" t="s">
        <v>572</v>
      </c>
      <c r="C315" s="133" t="s">
        <v>115</v>
      </c>
      <c r="D315" s="133" t="s">
        <v>257</v>
      </c>
      <c r="E315" s="133" t="s">
        <v>265</v>
      </c>
      <c r="F315" s="134">
        <v>472285</v>
      </c>
      <c r="G315" s="134">
        <v>472285</v>
      </c>
    </row>
    <row r="316" spans="1:7" ht="47.25">
      <c r="A316" s="136" t="s">
        <v>1184</v>
      </c>
      <c r="B316" s="135" t="s">
        <v>988</v>
      </c>
      <c r="C316" s="136" t="s">
        <v>989</v>
      </c>
      <c r="D316" s="136"/>
      <c r="E316" s="136"/>
      <c r="F316" s="137">
        <v>2744655.78</v>
      </c>
      <c r="G316" s="137">
        <v>2744655.78</v>
      </c>
    </row>
    <row r="317" spans="1:7" ht="31.5">
      <c r="A317" s="136" t="s">
        <v>468</v>
      </c>
      <c r="B317" s="135" t="s">
        <v>1616</v>
      </c>
      <c r="C317" s="136" t="s">
        <v>1617</v>
      </c>
      <c r="D317" s="136"/>
      <c r="E317" s="136"/>
      <c r="F317" s="137">
        <v>22000</v>
      </c>
      <c r="G317" s="137">
        <v>22000</v>
      </c>
    </row>
    <row r="318" spans="1:7" ht="94.5">
      <c r="A318" s="136" t="s">
        <v>1185</v>
      </c>
      <c r="B318" s="138" t="s">
        <v>1618</v>
      </c>
      <c r="C318" s="136" t="s">
        <v>1619</v>
      </c>
      <c r="D318" s="136"/>
      <c r="E318" s="136"/>
      <c r="F318" s="137">
        <v>22000</v>
      </c>
      <c r="G318" s="137">
        <v>22000</v>
      </c>
    </row>
    <row r="319" spans="1:7" ht="31.5">
      <c r="A319" s="136" t="s">
        <v>1186</v>
      </c>
      <c r="B319" s="135" t="s">
        <v>950</v>
      </c>
      <c r="C319" s="136" t="s">
        <v>1619</v>
      </c>
      <c r="D319" s="136" t="s">
        <v>625</v>
      </c>
      <c r="E319" s="136"/>
      <c r="F319" s="137">
        <v>22000</v>
      </c>
      <c r="G319" s="137">
        <v>22000</v>
      </c>
    </row>
    <row r="320" spans="1:7" ht="31.5">
      <c r="A320" s="136" t="s">
        <v>1187</v>
      </c>
      <c r="B320" s="135" t="s">
        <v>626</v>
      </c>
      <c r="C320" s="136" t="s">
        <v>1619</v>
      </c>
      <c r="D320" s="136" t="s">
        <v>257</v>
      </c>
      <c r="E320" s="136"/>
      <c r="F320" s="137">
        <v>22000</v>
      </c>
      <c r="G320" s="137">
        <v>22000</v>
      </c>
    </row>
    <row r="321" spans="1:7" ht="31.5">
      <c r="A321" s="136" t="s">
        <v>1188</v>
      </c>
      <c r="B321" s="135" t="s">
        <v>522</v>
      </c>
      <c r="C321" s="136" t="s">
        <v>1619</v>
      </c>
      <c r="D321" s="136" t="s">
        <v>257</v>
      </c>
      <c r="E321" s="136" t="s">
        <v>503</v>
      </c>
      <c r="F321" s="137">
        <v>22000</v>
      </c>
      <c r="G321" s="137">
        <v>22000</v>
      </c>
    </row>
    <row r="322" spans="1:7" ht="31.5">
      <c r="A322" s="136" t="s">
        <v>1189</v>
      </c>
      <c r="B322" s="135" t="s">
        <v>948</v>
      </c>
      <c r="C322" s="136" t="s">
        <v>1619</v>
      </c>
      <c r="D322" s="136" t="s">
        <v>257</v>
      </c>
      <c r="E322" s="136" t="s">
        <v>949</v>
      </c>
      <c r="F322" s="137">
        <v>22000</v>
      </c>
      <c r="G322" s="137">
        <v>22000</v>
      </c>
    </row>
    <row r="323" spans="1:7" ht="31.5">
      <c r="A323" s="133" t="s">
        <v>1190</v>
      </c>
      <c r="B323" s="132" t="s">
        <v>948</v>
      </c>
      <c r="C323" s="133" t="s">
        <v>1619</v>
      </c>
      <c r="D323" s="133" t="s">
        <v>257</v>
      </c>
      <c r="E323" s="133" t="s">
        <v>949</v>
      </c>
      <c r="F323" s="134">
        <v>22000</v>
      </c>
      <c r="G323" s="134">
        <v>22000</v>
      </c>
    </row>
    <row r="324" spans="1:7" ht="78.75">
      <c r="A324" s="136" t="s">
        <v>1191</v>
      </c>
      <c r="B324" s="138" t="s">
        <v>640</v>
      </c>
      <c r="C324" s="136" t="s">
        <v>1620</v>
      </c>
      <c r="D324" s="136"/>
      <c r="E324" s="136"/>
      <c r="F324" s="137">
        <v>2247996.11</v>
      </c>
      <c r="G324" s="137">
        <v>2247996.11</v>
      </c>
    </row>
    <row r="325" spans="1:7" ht="141.75">
      <c r="A325" s="136" t="s">
        <v>1192</v>
      </c>
      <c r="B325" s="138" t="s">
        <v>1621</v>
      </c>
      <c r="C325" s="136" t="s">
        <v>1622</v>
      </c>
      <c r="D325" s="136"/>
      <c r="E325" s="136"/>
      <c r="F325" s="137">
        <v>2247996.11</v>
      </c>
      <c r="G325" s="137">
        <v>2247996.11</v>
      </c>
    </row>
    <row r="326" spans="1:7" ht="63">
      <c r="A326" s="136" t="s">
        <v>1193</v>
      </c>
      <c r="B326" s="135" t="s">
        <v>623</v>
      </c>
      <c r="C326" s="136" t="s">
        <v>1622</v>
      </c>
      <c r="D326" s="136" t="s">
        <v>256</v>
      </c>
      <c r="E326" s="136"/>
      <c r="F326" s="137">
        <v>2220895.6</v>
      </c>
      <c r="G326" s="137">
        <v>2220895.6</v>
      </c>
    </row>
    <row r="327" spans="1:7" ht="15.75">
      <c r="A327" s="136" t="s">
        <v>471</v>
      </c>
      <c r="B327" s="135" t="s">
        <v>388</v>
      </c>
      <c r="C327" s="136" t="s">
        <v>1622</v>
      </c>
      <c r="D327" s="136" t="s">
        <v>546</v>
      </c>
      <c r="E327" s="136"/>
      <c r="F327" s="137">
        <v>2220895.6</v>
      </c>
      <c r="G327" s="137">
        <v>2220895.6</v>
      </c>
    </row>
    <row r="328" spans="1:7" ht="31.5">
      <c r="A328" s="136" t="s">
        <v>364</v>
      </c>
      <c r="B328" s="135" t="s">
        <v>522</v>
      </c>
      <c r="C328" s="136" t="s">
        <v>1622</v>
      </c>
      <c r="D328" s="136" t="s">
        <v>546</v>
      </c>
      <c r="E328" s="136" t="s">
        <v>503</v>
      </c>
      <c r="F328" s="137">
        <v>2220895.6</v>
      </c>
      <c r="G328" s="137">
        <v>2220895.6</v>
      </c>
    </row>
    <row r="329" spans="1:7" ht="31.5">
      <c r="A329" s="136" t="s">
        <v>1194</v>
      </c>
      <c r="B329" s="135" t="s">
        <v>498</v>
      </c>
      <c r="C329" s="136" t="s">
        <v>1622</v>
      </c>
      <c r="D329" s="136" t="s">
        <v>546</v>
      </c>
      <c r="E329" s="136" t="s">
        <v>513</v>
      </c>
      <c r="F329" s="137">
        <v>2220895.6</v>
      </c>
      <c r="G329" s="137">
        <v>2220895.6</v>
      </c>
    </row>
    <row r="330" spans="1:7" ht="31.5">
      <c r="A330" s="133" t="s">
        <v>1195</v>
      </c>
      <c r="B330" s="132" t="s">
        <v>498</v>
      </c>
      <c r="C330" s="133" t="s">
        <v>1622</v>
      </c>
      <c r="D330" s="133" t="s">
        <v>546</v>
      </c>
      <c r="E330" s="133" t="s">
        <v>513</v>
      </c>
      <c r="F330" s="134">
        <v>2220895.6</v>
      </c>
      <c r="G330" s="134">
        <v>2220895.6</v>
      </c>
    </row>
    <row r="331" spans="1:7" ht="31.5">
      <c r="A331" s="136" t="s">
        <v>1196</v>
      </c>
      <c r="B331" s="135" t="s">
        <v>950</v>
      </c>
      <c r="C331" s="136" t="s">
        <v>1622</v>
      </c>
      <c r="D331" s="136" t="s">
        <v>625</v>
      </c>
      <c r="E331" s="136"/>
      <c r="F331" s="137">
        <v>27100.51</v>
      </c>
      <c r="G331" s="137">
        <v>27100.51</v>
      </c>
    </row>
    <row r="332" spans="1:7" ht="31.5">
      <c r="A332" s="136" t="s">
        <v>1197</v>
      </c>
      <c r="B332" s="135" t="s">
        <v>626</v>
      </c>
      <c r="C332" s="136" t="s">
        <v>1622</v>
      </c>
      <c r="D332" s="136" t="s">
        <v>257</v>
      </c>
      <c r="E332" s="136"/>
      <c r="F332" s="137">
        <v>27100.51</v>
      </c>
      <c r="G332" s="137">
        <v>27100.51</v>
      </c>
    </row>
    <row r="333" spans="1:7" ht="31.5">
      <c r="A333" s="136" t="s">
        <v>1198</v>
      </c>
      <c r="B333" s="135" t="s">
        <v>522</v>
      </c>
      <c r="C333" s="136" t="s">
        <v>1622</v>
      </c>
      <c r="D333" s="136" t="s">
        <v>257</v>
      </c>
      <c r="E333" s="136" t="s">
        <v>503</v>
      </c>
      <c r="F333" s="137">
        <v>27100.51</v>
      </c>
      <c r="G333" s="137">
        <v>27100.51</v>
      </c>
    </row>
    <row r="334" spans="1:7" ht="31.5">
      <c r="A334" s="136" t="s">
        <v>1199</v>
      </c>
      <c r="B334" s="135" t="s">
        <v>498</v>
      </c>
      <c r="C334" s="136" t="s">
        <v>1622</v>
      </c>
      <c r="D334" s="136" t="s">
        <v>257</v>
      </c>
      <c r="E334" s="136" t="s">
        <v>513</v>
      </c>
      <c r="F334" s="137">
        <v>27100.51</v>
      </c>
      <c r="G334" s="137">
        <v>27100.51</v>
      </c>
    </row>
    <row r="335" spans="1:7" ht="31.5">
      <c r="A335" s="133" t="s">
        <v>1200</v>
      </c>
      <c r="B335" s="132" t="s">
        <v>498</v>
      </c>
      <c r="C335" s="133" t="s">
        <v>1622</v>
      </c>
      <c r="D335" s="133" t="s">
        <v>257</v>
      </c>
      <c r="E335" s="133" t="s">
        <v>513</v>
      </c>
      <c r="F335" s="134">
        <v>27100.51</v>
      </c>
      <c r="G335" s="134">
        <v>27100.51</v>
      </c>
    </row>
    <row r="336" spans="1:7" ht="31.5">
      <c r="A336" s="136" t="s">
        <v>1201</v>
      </c>
      <c r="B336" s="135" t="s">
        <v>362</v>
      </c>
      <c r="C336" s="136" t="s">
        <v>990</v>
      </c>
      <c r="D336" s="136"/>
      <c r="E336" s="136"/>
      <c r="F336" s="137">
        <v>474659.67</v>
      </c>
      <c r="G336" s="137">
        <v>474659.67</v>
      </c>
    </row>
    <row r="337" spans="1:7" ht="78.75">
      <c r="A337" s="136" t="s">
        <v>1202</v>
      </c>
      <c r="B337" s="138" t="s">
        <v>1007</v>
      </c>
      <c r="C337" s="136" t="s">
        <v>991</v>
      </c>
      <c r="D337" s="136"/>
      <c r="E337" s="136"/>
      <c r="F337" s="137">
        <v>474659.67</v>
      </c>
      <c r="G337" s="137">
        <v>474659.67</v>
      </c>
    </row>
    <row r="338" spans="1:7" ht="63">
      <c r="A338" s="136" t="s">
        <v>1203</v>
      </c>
      <c r="B338" s="135" t="s">
        <v>623</v>
      </c>
      <c r="C338" s="136" t="s">
        <v>991</v>
      </c>
      <c r="D338" s="136" t="s">
        <v>256</v>
      </c>
      <c r="E338" s="136"/>
      <c r="F338" s="137">
        <v>456418.91</v>
      </c>
      <c r="G338" s="137">
        <v>456418.91</v>
      </c>
    </row>
    <row r="339" spans="1:7" ht="31.5">
      <c r="A339" s="136" t="s">
        <v>1204</v>
      </c>
      <c r="B339" s="135" t="s">
        <v>624</v>
      </c>
      <c r="C339" s="136" t="s">
        <v>991</v>
      </c>
      <c r="D339" s="136" t="s">
        <v>270</v>
      </c>
      <c r="E339" s="136"/>
      <c r="F339" s="137">
        <v>456418.91</v>
      </c>
      <c r="G339" s="137">
        <v>456418.91</v>
      </c>
    </row>
    <row r="340" spans="1:7" ht="15.75">
      <c r="A340" s="136" t="s">
        <v>1205</v>
      </c>
      <c r="B340" s="135" t="s">
        <v>619</v>
      </c>
      <c r="C340" s="136" t="s">
        <v>991</v>
      </c>
      <c r="D340" s="136" t="s">
        <v>270</v>
      </c>
      <c r="E340" s="136" t="s">
        <v>501</v>
      </c>
      <c r="F340" s="137">
        <v>456418.91</v>
      </c>
      <c r="G340" s="137">
        <v>456418.91</v>
      </c>
    </row>
    <row r="341" spans="1:7" ht="47.25">
      <c r="A341" s="136" t="s">
        <v>1206</v>
      </c>
      <c r="B341" s="135" t="s">
        <v>452</v>
      </c>
      <c r="C341" s="136" t="s">
        <v>991</v>
      </c>
      <c r="D341" s="136" t="s">
        <v>270</v>
      </c>
      <c r="E341" s="136" t="s">
        <v>480</v>
      </c>
      <c r="F341" s="137">
        <v>456418.91</v>
      </c>
      <c r="G341" s="137">
        <v>456418.91</v>
      </c>
    </row>
    <row r="342" spans="1:7" ht="47.25">
      <c r="A342" s="133" t="s">
        <v>1207</v>
      </c>
      <c r="B342" s="132" t="s">
        <v>452</v>
      </c>
      <c r="C342" s="133" t="s">
        <v>991</v>
      </c>
      <c r="D342" s="133" t="s">
        <v>270</v>
      </c>
      <c r="E342" s="133" t="s">
        <v>480</v>
      </c>
      <c r="F342" s="134">
        <v>456418.91</v>
      </c>
      <c r="G342" s="134">
        <v>456418.91</v>
      </c>
    </row>
    <row r="343" spans="1:7" ht="31.5">
      <c r="A343" s="136" t="s">
        <v>1208</v>
      </c>
      <c r="B343" s="135" t="s">
        <v>950</v>
      </c>
      <c r="C343" s="136" t="s">
        <v>991</v>
      </c>
      <c r="D343" s="136" t="s">
        <v>625</v>
      </c>
      <c r="E343" s="136"/>
      <c r="F343" s="137">
        <v>18240.759999999998</v>
      </c>
      <c r="G343" s="137">
        <v>18240.759999999998</v>
      </c>
    </row>
    <row r="344" spans="1:7" ht="31.5">
      <c r="A344" s="136" t="s">
        <v>1209</v>
      </c>
      <c r="B344" s="135" t="s">
        <v>626</v>
      </c>
      <c r="C344" s="136" t="s">
        <v>991</v>
      </c>
      <c r="D344" s="136" t="s">
        <v>257</v>
      </c>
      <c r="E344" s="136"/>
      <c r="F344" s="137">
        <v>18240.759999999998</v>
      </c>
      <c r="G344" s="137">
        <v>18240.759999999998</v>
      </c>
    </row>
    <row r="345" spans="1:7" ht="15.75">
      <c r="A345" s="136" t="s">
        <v>1210</v>
      </c>
      <c r="B345" s="135" t="s">
        <v>619</v>
      </c>
      <c r="C345" s="136" t="s">
        <v>991</v>
      </c>
      <c r="D345" s="136" t="s">
        <v>257</v>
      </c>
      <c r="E345" s="136" t="s">
        <v>501</v>
      </c>
      <c r="F345" s="137">
        <v>18240.759999999998</v>
      </c>
      <c r="G345" s="137">
        <v>18240.759999999998</v>
      </c>
    </row>
    <row r="346" spans="1:7" ht="47.25">
      <c r="A346" s="136" t="s">
        <v>1211</v>
      </c>
      <c r="B346" s="135" t="s">
        <v>452</v>
      </c>
      <c r="C346" s="136" t="s">
        <v>991</v>
      </c>
      <c r="D346" s="136" t="s">
        <v>257</v>
      </c>
      <c r="E346" s="136" t="s">
        <v>480</v>
      </c>
      <c r="F346" s="137">
        <v>18240.759999999998</v>
      </c>
      <c r="G346" s="137">
        <v>18240.759999999998</v>
      </c>
    </row>
    <row r="347" spans="1:7" ht="47.25">
      <c r="A347" s="133" t="s">
        <v>1212</v>
      </c>
      <c r="B347" s="132" t="s">
        <v>452</v>
      </c>
      <c r="C347" s="133" t="s">
        <v>991</v>
      </c>
      <c r="D347" s="133" t="s">
        <v>257</v>
      </c>
      <c r="E347" s="133" t="s">
        <v>480</v>
      </c>
      <c r="F347" s="134">
        <v>18240.759999999998</v>
      </c>
      <c r="G347" s="134">
        <v>18240.759999999998</v>
      </c>
    </row>
    <row r="348" spans="1:7" ht="15.75">
      <c r="A348" s="136" t="s">
        <v>1213</v>
      </c>
      <c r="B348" s="135" t="s">
        <v>620</v>
      </c>
      <c r="C348" s="136" t="s">
        <v>3</v>
      </c>
      <c r="D348" s="136"/>
      <c r="E348" s="136"/>
      <c r="F348" s="137">
        <v>59412330.759999998</v>
      </c>
      <c r="G348" s="137">
        <v>57897809.740000002</v>
      </c>
    </row>
    <row r="349" spans="1:7" ht="47.25">
      <c r="A349" s="136" t="s">
        <v>1214</v>
      </c>
      <c r="B349" s="135" t="s">
        <v>323</v>
      </c>
      <c r="C349" s="136" t="s">
        <v>9</v>
      </c>
      <c r="D349" s="136"/>
      <c r="E349" s="136"/>
      <c r="F349" s="137">
        <v>51893353.530000001</v>
      </c>
      <c r="G349" s="137">
        <v>50542258.25</v>
      </c>
    </row>
    <row r="350" spans="1:7" ht="94.5">
      <c r="A350" s="136" t="s">
        <v>1215</v>
      </c>
      <c r="B350" s="138" t="s">
        <v>324</v>
      </c>
      <c r="C350" s="136" t="s">
        <v>75</v>
      </c>
      <c r="D350" s="136"/>
      <c r="E350" s="136"/>
      <c r="F350" s="137">
        <v>7852037.2800000003</v>
      </c>
      <c r="G350" s="137">
        <v>7598745.75</v>
      </c>
    </row>
    <row r="351" spans="1:7" ht="15.75">
      <c r="A351" s="136" t="s">
        <v>1216</v>
      </c>
      <c r="B351" s="135" t="s">
        <v>335</v>
      </c>
      <c r="C351" s="136" t="s">
        <v>75</v>
      </c>
      <c r="D351" s="136" t="s">
        <v>336</v>
      </c>
      <c r="E351" s="136"/>
      <c r="F351" s="137">
        <v>7852037.2800000003</v>
      </c>
      <c r="G351" s="137">
        <v>7598745.75</v>
      </c>
    </row>
    <row r="352" spans="1:7" ht="15.75">
      <c r="A352" s="136" t="s">
        <v>1217</v>
      </c>
      <c r="B352" s="135" t="s">
        <v>325</v>
      </c>
      <c r="C352" s="136" t="s">
        <v>75</v>
      </c>
      <c r="D352" s="136" t="s">
        <v>326</v>
      </c>
      <c r="E352" s="136"/>
      <c r="F352" s="137">
        <v>7852037.2800000003</v>
      </c>
      <c r="G352" s="137">
        <v>7598745.75</v>
      </c>
    </row>
    <row r="353" spans="1:7" ht="47.25">
      <c r="A353" s="136" t="s">
        <v>1218</v>
      </c>
      <c r="B353" s="135" t="s">
        <v>952</v>
      </c>
      <c r="C353" s="136" t="s">
        <v>75</v>
      </c>
      <c r="D353" s="136" t="s">
        <v>326</v>
      </c>
      <c r="E353" s="136" t="s">
        <v>512</v>
      </c>
      <c r="F353" s="137">
        <v>7852037.2800000003</v>
      </c>
      <c r="G353" s="137">
        <v>7598745.75</v>
      </c>
    </row>
    <row r="354" spans="1:7" ht="31.5">
      <c r="A354" s="136" t="s">
        <v>1219</v>
      </c>
      <c r="B354" s="135" t="s">
        <v>322</v>
      </c>
      <c r="C354" s="136" t="s">
        <v>75</v>
      </c>
      <c r="D354" s="136" t="s">
        <v>326</v>
      </c>
      <c r="E354" s="136" t="s">
        <v>479</v>
      </c>
      <c r="F354" s="137">
        <v>7852037.2800000003</v>
      </c>
      <c r="G354" s="137">
        <v>7598745.75</v>
      </c>
    </row>
    <row r="355" spans="1:7" ht="31.5">
      <c r="A355" s="133" t="s">
        <v>1220</v>
      </c>
      <c r="B355" s="132" t="s">
        <v>322</v>
      </c>
      <c r="C355" s="133" t="s">
        <v>75</v>
      </c>
      <c r="D355" s="133" t="s">
        <v>326</v>
      </c>
      <c r="E355" s="133" t="s">
        <v>479</v>
      </c>
      <c r="F355" s="134">
        <v>7852037.2800000003</v>
      </c>
      <c r="G355" s="134">
        <v>7598745.75</v>
      </c>
    </row>
    <row r="356" spans="1:7" ht="78.75">
      <c r="A356" s="136" t="s">
        <v>1221</v>
      </c>
      <c r="B356" s="138" t="s">
        <v>1624</v>
      </c>
      <c r="C356" s="136" t="s">
        <v>1625</v>
      </c>
      <c r="D356" s="136"/>
      <c r="E356" s="136"/>
      <c r="F356" s="137">
        <v>34031916.25</v>
      </c>
      <c r="G356" s="137">
        <v>32934112.5</v>
      </c>
    </row>
    <row r="357" spans="1:7" ht="15.75">
      <c r="A357" s="136" t="s">
        <v>1222</v>
      </c>
      <c r="B357" s="135" t="s">
        <v>335</v>
      </c>
      <c r="C357" s="136" t="s">
        <v>1625</v>
      </c>
      <c r="D357" s="136" t="s">
        <v>336</v>
      </c>
      <c r="E357" s="136"/>
      <c r="F357" s="137">
        <v>34031916.25</v>
      </c>
      <c r="G357" s="137">
        <v>32934112.5</v>
      </c>
    </row>
    <row r="358" spans="1:7" ht="15.75">
      <c r="A358" s="136" t="s">
        <v>1223</v>
      </c>
      <c r="B358" s="135" t="s">
        <v>461</v>
      </c>
      <c r="C358" s="136" t="s">
        <v>1625</v>
      </c>
      <c r="D358" s="136" t="s">
        <v>343</v>
      </c>
      <c r="E358" s="136"/>
      <c r="F358" s="137">
        <v>34031916.25</v>
      </c>
      <c r="G358" s="137">
        <v>32934112.5</v>
      </c>
    </row>
    <row r="359" spans="1:7" ht="47.25">
      <c r="A359" s="136" t="s">
        <v>1224</v>
      </c>
      <c r="B359" s="135" t="s">
        <v>952</v>
      </c>
      <c r="C359" s="136" t="s">
        <v>1625</v>
      </c>
      <c r="D359" s="136" t="s">
        <v>343</v>
      </c>
      <c r="E359" s="136" t="s">
        <v>512</v>
      </c>
      <c r="F359" s="137">
        <v>34031916.25</v>
      </c>
      <c r="G359" s="137">
        <v>32934112.5</v>
      </c>
    </row>
    <row r="360" spans="1:7" ht="15.75">
      <c r="A360" s="136" t="s">
        <v>1225</v>
      </c>
      <c r="B360" s="135" t="s">
        <v>10</v>
      </c>
      <c r="C360" s="136" t="s">
        <v>1625</v>
      </c>
      <c r="D360" s="136" t="s">
        <v>343</v>
      </c>
      <c r="E360" s="136" t="s">
        <v>11</v>
      </c>
      <c r="F360" s="137">
        <v>34031916.25</v>
      </c>
      <c r="G360" s="137">
        <v>32934112.5</v>
      </c>
    </row>
    <row r="361" spans="1:7" ht="15.75">
      <c r="A361" s="133" t="s">
        <v>1226</v>
      </c>
      <c r="B361" s="132" t="s">
        <v>10</v>
      </c>
      <c r="C361" s="133" t="s">
        <v>1625</v>
      </c>
      <c r="D361" s="133" t="s">
        <v>343</v>
      </c>
      <c r="E361" s="133" t="s">
        <v>11</v>
      </c>
      <c r="F361" s="134">
        <v>34031916.25</v>
      </c>
      <c r="G361" s="134">
        <v>32934112.5</v>
      </c>
    </row>
    <row r="362" spans="1:7" ht="94.5">
      <c r="A362" s="136" t="s">
        <v>1227</v>
      </c>
      <c r="B362" s="138" t="s">
        <v>327</v>
      </c>
      <c r="C362" s="136" t="s">
        <v>76</v>
      </c>
      <c r="D362" s="136"/>
      <c r="E362" s="136"/>
      <c r="F362" s="137">
        <v>10009400</v>
      </c>
      <c r="G362" s="137">
        <v>10009400</v>
      </c>
    </row>
    <row r="363" spans="1:7" ht="15.75">
      <c r="A363" s="136" t="s">
        <v>1228</v>
      </c>
      <c r="B363" s="135" t="s">
        <v>335</v>
      </c>
      <c r="C363" s="136" t="s">
        <v>76</v>
      </c>
      <c r="D363" s="136" t="s">
        <v>336</v>
      </c>
      <c r="E363" s="136"/>
      <c r="F363" s="137">
        <v>10009400</v>
      </c>
      <c r="G363" s="137">
        <v>10009400</v>
      </c>
    </row>
    <row r="364" spans="1:7" ht="15.75">
      <c r="A364" s="136" t="s">
        <v>1229</v>
      </c>
      <c r="B364" s="135" t="s">
        <v>325</v>
      </c>
      <c r="C364" s="136" t="s">
        <v>76</v>
      </c>
      <c r="D364" s="136" t="s">
        <v>326</v>
      </c>
      <c r="E364" s="136"/>
      <c r="F364" s="137">
        <v>10009400</v>
      </c>
      <c r="G364" s="137">
        <v>10009400</v>
      </c>
    </row>
    <row r="365" spans="1:7" ht="47.25">
      <c r="A365" s="136" t="s">
        <v>1230</v>
      </c>
      <c r="B365" s="135" t="s">
        <v>952</v>
      </c>
      <c r="C365" s="136" t="s">
        <v>76</v>
      </c>
      <c r="D365" s="136" t="s">
        <v>326</v>
      </c>
      <c r="E365" s="136" t="s">
        <v>512</v>
      </c>
      <c r="F365" s="137">
        <v>10009400</v>
      </c>
      <c r="G365" s="137">
        <v>10009400</v>
      </c>
    </row>
    <row r="366" spans="1:7" ht="31.5">
      <c r="A366" s="136" t="s">
        <v>1231</v>
      </c>
      <c r="B366" s="135" t="s">
        <v>322</v>
      </c>
      <c r="C366" s="136" t="s">
        <v>76</v>
      </c>
      <c r="D366" s="136" t="s">
        <v>326</v>
      </c>
      <c r="E366" s="136" t="s">
        <v>479</v>
      </c>
      <c r="F366" s="137">
        <v>10009400</v>
      </c>
      <c r="G366" s="137">
        <v>10009400</v>
      </c>
    </row>
    <row r="367" spans="1:7" ht="31.5">
      <c r="A367" s="133" t="s">
        <v>1232</v>
      </c>
      <c r="B367" s="132" t="s">
        <v>322</v>
      </c>
      <c r="C367" s="133" t="s">
        <v>76</v>
      </c>
      <c r="D367" s="133" t="s">
        <v>326</v>
      </c>
      <c r="E367" s="133" t="s">
        <v>479</v>
      </c>
      <c r="F367" s="134">
        <v>10009400</v>
      </c>
      <c r="G367" s="134">
        <v>10009400</v>
      </c>
    </row>
    <row r="368" spans="1:7" ht="15.75">
      <c r="A368" s="136" t="s">
        <v>1233</v>
      </c>
      <c r="B368" s="135" t="s">
        <v>345</v>
      </c>
      <c r="C368" s="136" t="s">
        <v>8</v>
      </c>
      <c r="D368" s="136"/>
      <c r="E368" s="136"/>
      <c r="F368" s="137">
        <v>20000</v>
      </c>
      <c r="G368" s="137">
        <v>20000</v>
      </c>
    </row>
    <row r="369" spans="1:7" ht="47.25">
      <c r="A369" s="136" t="s">
        <v>1234</v>
      </c>
      <c r="B369" s="135" t="s">
        <v>346</v>
      </c>
      <c r="C369" s="136" t="s">
        <v>74</v>
      </c>
      <c r="D369" s="136"/>
      <c r="E369" s="136"/>
      <c r="F369" s="137">
        <v>20000</v>
      </c>
      <c r="G369" s="137">
        <v>20000</v>
      </c>
    </row>
    <row r="370" spans="1:7" ht="15.75">
      <c r="A370" s="136" t="s">
        <v>1235</v>
      </c>
      <c r="B370" s="135" t="s">
        <v>347</v>
      </c>
      <c r="C370" s="136" t="s">
        <v>74</v>
      </c>
      <c r="D370" s="136" t="s">
        <v>348</v>
      </c>
      <c r="E370" s="136"/>
      <c r="F370" s="137">
        <v>20000</v>
      </c>
      <c r="G370" s="137">
        <v>20000</v>
      </c>
    </row>
    <row r="371" spans="1:7" ht="15.75">
      <c r="A371" s="136" t="s">
        <v>1236</v>
      </c>
      <c r="B371" s="135" t="s">
        <v>349</v>
      </c>
      <c r="C371" s="136" t="s">
        <v>74</v>
      </c>
      <c r="D371" s="136" t="s">
        <v>350</v>
      </c>
      <c r="E371" s="136"/>
      <c r="F371" s="137">
        <v>20000</v>
      </c>
      <c r="G371" s="137">
        <v>20000</v>
      </c>
    </row>
    <row r="372" spans="1:7" ht="31.5">
      <c r="A372" s="136" t="s">
        <v>1237</v>
      </c>
      <c r="B372" s="135" t="s">
        <v>344</v>
      </c>
      <c r="C372" s="136" t="s">
        <v>74</v>
      </c>
      <c r="D372" s="136" t="s">
        <v>350</v>
      </c>
      <c r="E372" s="136" t="s">
        <v>511</v>
      </c>
      <c r="F372" s="137">
        <v>20000</v>
      </c>
      <c r="G372" s="137">
        <v>20000</v>
      </c>
    </row>
    <row r="373" spans="1:7" ht="15.75">
      <c r="A373" s="136" t="s">
        <v>1238</v>
      </c>
      <c r="B373" s="135" t="s">
        <v>253</v>
      </c>
      <c r="C373" s="136" t="s">
        <v>74</v>
      </c>
      <c r="D373" s="136" t="s">
        <v>350</v>
      </c>
      <c r="E373" s="136" t="s">
        <v>478</v>
      </c>
      <c r="F373" s="137">
        <v>20000</v>
      </c>
      <c r="G373" s="137">
        <v>20000</v>
      </c>
    </row>
    <row r="374" spans="1:7" ht="15.75">
      <c r="A374" s="133" t="s">
        <v>1239</v>
      </c>
      <c r="B374" s="132" t="s">
        <v>253</v>
      </c>
      <c r="C374" s="133" t="s">
        <v>74</v>
      </c>
      <c r="D374" s="133" t="s">
        <v>350</v>
      </c>
      <c r="E374" s="133" t="s">
        <v>478</v>
      </c>
      <c r="F374" s="134">
        <v>20000</v>
      </c>
      <c r="G374" s="134">
        <v>20000</v>
      </c>
    </row>
    <row r="375" spans="1:7" ht="31.5">
      <c r="A375" s="136" t="s">
        <v>1240</v>
      </c>
      <c r="B375" s="135" t="s">
        <v>621</v>
      </c>
      <c r="C375" s="136" t="s">
        <v>4</v>
      </c>
      <c r="D375" s="136"/>
      <c r="E375" s="136"/>
      <c r="F375" s="137">
        <v>7498977.2300000004</v>
      </c>
      <c r="G375" s="137">
        <v>7335551.4900000002</v>
      </c>
    </row>
    <row r="376" spans="1:7" ht="63">
      <c r="A376" s="136" t="s">
        <v>1241</v>
      </c>
      <c r="B376" s="135" t="s">
        <v>622</v>
      </c>
      <c r="C376" s="136" t="s">
        <v>72</v>
      </c>
      <c r="D376" s="136"/>
      <c r="E376" s="136"/>
      <c r="F376" s="137">
        <v>5066219</v>
      </c>
      <c r="G376" s="137">
        <v>4902793.26</v>
      </c>
    </row>
    <row r="377" spans="1:7" ht="63">
      <c r="A377" s="136" t="s">
        <v>1242</v>
      </c>
      <c r="B377" s="135" t="s">
        <v>623</v>
      </c>
      <c r="C377" s="136" t="s">
        <v>72</v>
      </c>
      <c r="D377" s="136" t="s">
        <v>256</v>
      </c>
      <c r="E377" s="136"/>
      <c r="F377" s="137">
        <v>4501954.18</v>
      </c>
      <c r="G377" s="137">
        <v>4338528.4400000004</v>
      </c>
    </row>
    <row r="378" spans="1:7" ht="31.5">
      <c r="A378" s="136" t="s">
        <v>1243</v>
      </c>
      <c r="B378" s="135" t="s">
        <v>624</v>
      </c>
      <c r="C378" s="136" t="s">
        <v>72</v>
      </c>
      <c r="D378" s="136" t="s">
        <v>270</v>
      </c>
      <c r="E378" s="136"/>
      <c r="F378" s="137">
        <v>4501954.18</v>
      </c>
      <c r="G378" s="137">
        <v>4338528.4400000004</v>
      </c>
    </row>
    <row r="379" spans="1:7" ht="15.75">
      <c r="A379" s="136" t="s">
        <v>1244</v>
      </c>
      <c r="B379" s="135" t="s">
        <v>619</v>
      </c>
      <c r="C379" s="136" t="s">
        <v>72</v>
      </c>
      <c r="D379" s="136" t="s">
        <v>270</v>
      </c>
      <c r="E379" s="136" t="s">
        <v>501</v>
      </c>
      <c r="F379" s="137">
        <v>4501954.18</v>
      </c>
      <c r="G379" s="137">
        <v>4338528.4400000004</v>
      </c>
    </row>
    <row r="380" spans="1:7" ht="31.5">
      <c r="A380" s="136" t="s">
        <v>1245</v>
      </c>
      <c r="B380" s="135" t="s">
        <v>495</v>
      </c>
      <c r="C380" s="136" t="s">
        <v>72</v>
      </c>
      <c r="D380" s="136" t="s">
        <v>270</v>
      </c>
      <c r="E380" s="136" t="s">
        <v>474</v>
      </c>
      <c r="F380" s="137">
        <v>4501954.18</v>
      </c>
      <c r="G380" s="137">
        <v>4338528.4400000004</v>
      </c>
    </row>
    <row r="381" spans="1:7" ht="31.5">
      <c r="A381" s="133" t="s">
        <v>1246</v>
      </c>
      <c r="B381" s="132" t="s">
        <v>495</v>
      </c>
      <c r="C381" s="133" t="s">
        <v>72</v>
      </c>
      <c r="D381" s="133" t="s">
        <v>270</v>
      </c>
      <c r="E381" s="133" t="s">
        <v>474</v>
      </c>
      <c r="F381" s="134">
        <v>4501954.18</v>
      </c>
      <c r="G381" s="134">
        <v>4338528.4400000004</v>
      </c>
    </row>
    <row r="382" spans="1:7" ht="31.5">
      <c r="A382" s="136" t="s">
        <v>1247</v>
      </c>
      <c r="B382" s="135" t="s">
        <v>950</v>
      </c>
      <c r="C382" s="136" t="s">
        <v>72</v>
      </c>
      <c r="D382" s="136" t="s">
        <v>625</v>
      </c>
      <c r="E382" s="136"/>
      <c r="F382" s="137">
        <v>564264.81999999995</v>
      </c>
      <c r="G382" s="137">
        <v>564264.81999999995</v>
      </c>
    </row>
    <row r="383" spans="1:7" ht="31.5">
      <c r="A383" s="136" t="s">
        <v>1248</v>
      </c>
      <c r="B383" s="135" t="s">
        <v>626</v>
      </c>
      <c r="C383" s="136" t="s">
        <v>72</v>
      </c>
      <c r="D383" s="136" t="s">
        <v>257</v>
      </c>
      <c r="E383" s="136"/>
      <c r="F383" s="137">
        <v>564264.81999999995</v>
      </c>
      <c r="G383" s="137">
        <v>564264.81999999995</v>
      </c>
    </row>
    <row r="384" spans="1:7" ht="15.75">
      <c r="A384" s="136" t="s">
        <v>1249</v>
      </c>
      <c r="B384" s="135" t="s">
        <v>619</v>
      </c>
      <c r="C384" s="136" t="s">
        <v>72</v>
      </c>
      <c r="D384" s="136" t="s">
        <v>257</v>
      </c>
      <c r="E384" s="136" t="s">
        <v>501</v>
      </c>
      <c r="F384" s="137">
        <v>564264.81999999995</v>
      </c>
      <c r="G384" s="137">
        <v>564264.81999999995</v>
      </c>
    </row>
    <row r="385" spans="1:7" ht="31.5">
      <c r="A385" s="136" t="s">
        <v>1250</v>
      </c>
      <c r="B385" s="135" t="s">
        <v>495</v>
      </c>
      <c r="C385" s="136" t="s">
        <v>72</v>
      </c>
      <c r="D385" s="136" t="s">
        <v>257</v>
      </c>
      <c r="E385" s="136" t="s">
        <v>474</v>
      </c>
      <c r="F385" s="137">
        <v>564264.81999999995</v>
      </c>
      <c r="G385" s="137">
        <v>564264.81999999995</v>
      </c>
    </row>
    <row r="386" spans="1:7" ht="31.5">
      <c r="A386" s="133" t="s">
        <v>1251</v>
      </c>
      <c r="B386" s="132" t="s">
        <v>495</v>
      </c>
      <c r="C386" s="133" t="s">
        <v>72</v>
      </c>
      <c r="D386" s="133" t="s">
        <v>257</v>
      </c>
      <c r="E386" s="133" t="s">
        <v>474</v>
      </c>
      <c r="F386" s="134">
        <v>564264.81999999995</v>
      </c>
      <c r="G386" s="134">
        <v>564264.81999999995</v>
      </c>
    </row>
    <row r="387" spans="1:7" ht="63">
      <c r="A387" s="136" t="s">
        <v>1252</v>
      </c>
      <c r="B387" s="135" t="s">
        <v>627</v>
      </c>
      <c r="C387" s="136" t="s">
        <v>73</v>
      </c>
      <c r="D387" s="136"/>
      <c r="E387" s="136"/>
      <c r="F387" s="137">
        <v>2432758.23</v>
      </c>
      <c r="G387" s="137">
        <v>2432758.23</v>
      </c>
    </row>
    <row r="388" spans="1:7" ht="63">
      <c r="A388" s="136" t="s">
        <v>1253</v>
      </c>
      <c r="B388" s="135" t="s">
        <v>623</v>
      </c>
      <c r="C388" s="136" t="s">
        <v>73</v>
      </c>
      <c r="D388" s="136" t="s">
        <v>256</v>
      </c>
      <c r="E388" s="136"/>
      <c r="F388" s="137">
        <v>2324984.23</v>
      </c>
      <c r="G388" s="137">
        <v>2324758.23</v>
      </c>
    </row>
    <row r="389" spans="1:7" ht="31.5">
      <c r="A389" s="136" t="s">
        <v>1254</v>
      </c>
      <c r="B389" s="135" t="s">
        <v>624</v>
      </c>
      <c r="C389" s="136" t="s">
        <v>73</v>
      </c>
      <c r="D389" s="136" t="s">
        <v>270</v>
      </c>
      <c r="E389" s="136"/>
      <c r="F389" s="137">
        <v>2324984.23</v>
      </c>
      <c r="G389" s="137">
        <v>2324758.23</v>
      </c>
    </row>
    <row r="390" spans="1:7" ht="15.75">
      <c r="A390" s="136" t="s">
        <v>1255</v>
      </c>
      <c r="B390" s="135" t="s">
        <v>619</v>
      </c>
      <c r="C390" s="136" t="s">
        <v>73</v>
      </c>
      <c r="D390" s="136" t="s">
        <v>270</v>
      </c>
      <c r="E390" s="136" t="s">
        <v>501</v>
      </c>
      <c r="F390" s="137">
        <v>2324984.23</v>
      </c>
      <c r="G390" s="137">
        <v>2324758.23</v>
      </c>
    </row>
    <row r="391" spans="1:7" ht="31.5">
      <c r="A391" s="136" t="s">
        <v>1256</v>
      </c>
      <c r="B391" s="135" t="s">
        <v>495</v>
      </c>
      <c r="C391" s="136" t="s">
        <v>73</v>
      </c>
      <c r="D391" s="136" t="s">
        <v>270</v>
      </c>
      <c r="E391" s="136" t="s">
        <v>474</v>
      </c>
      <c r="F391" s="137">
        <v>2324984.23</v>
      </c>
      <c r="G391" s="137">
        <v>2324758.23</v>
      </c>
    </row>
    <row r="392" spans="1:7" ht="31.5">
      <c r="A392" s="133" t="s">
        <v>1257</v>
      </c>
      <c r="B392" s="132" t="s">
        <v>495</v>
      </c>
      <c r="C392" s="133" t="s">
        <v>73</v>
      </c>
      <c r="D392" s="133" t="s">
        <v>270</v>
      </c>
      <c r="E392" s="133" t="s">
        <v>474</v>
      </c>
      <c r="F392" s="134">
        <v>2324984.23</v>
      </c>
      <c r="G392" s="134">
        <v>2324758.23</v>
      </c>
    </row>
    <row r="393" spans="1:7" ht="31.5">
      <c r="A393" s="136" t="s">
        <v>1258</v>
      </c>
      <c r="B393" s="135" t="s">
        <v>950</v>
      </c>
      <c r="C393" s="136" t="s">
        <v>73</v>
      </c>
      <c r="D393" s="136" t="s">
        <v>625</v>
      </c>
      <c r="E393" s="136"/>
      <c r="F393" s="137">
        <v>107774</v>
      </c>
      <c r="G393" s="137">
        <v>108000</v>
      </c>
    </row>
    <row r="394" spans="1:7" ht="31.5">
      <c r="A394" s="136" t="s">
        <v>1259</v>
      </c>
      <c r="B394" s="135" t="s">
        <v>626</v>
      </c>
      <c r="C394" s="136" t="s">
        <v>73</v>
      </c>
      <c r="D394" s="136" t="s">
        <v>257</v>
      </c>
      <c r="E394" s="136"/>
      <c r="F394" s="137">
        <v>107774</v>
      </c>
      <c r="G394" s="137">
        <v>108000</v>
      </c>
    </row>
    <row r="395" spans="1:7" ht="15.75">
      <c r="A395" s="136" t="s">
        <v>1260</v>
      </c>
      <c r="B395" s="135" t="s">
        <v>619</v>
      </c>
      <c r="C395" s="136" t="s">
        <v>73</v>
      </c>
      <c r="D395" s="136" t="s">
        <v>257</v>
      </c>
      <c r="E395" s="136" t="s">
        <v>501</v>
      </c>
      <c r="F395" s="137">
        <v>107774</v>
      </c>
      <c r="G395" s="137">
        <v>108000</v>
      </c>
    </row>
    <row r="396" spans="1:7" ht="31.5">
      <c r="A396" s="136" t="s">
        <v>1261</v>
      </c>
      <c r="B396" s="135" t="s">
        <v>495</v>
      </c>
      <c r="C396" s="136" t="s">
        <v>73</v>
      </c>
      <c r="D396" s="136" t="s">
        <v>257</v>
      </c>
      <c r="E396" s="136" t="s">
        <v>474</v>
      </c>
      <c r="F396" s="137">
        <v>107774</v>
      </c>
      <c r="G396" s="137">
        <v>108000</v>
      </c>
    </row>
    <row r="397" spans="1:7" ht="31.5">
      <c r="A397" s="133" t="s">
        <v>1262</v>
      </c>
      <c r="B397" s="132" t="s">
        <v>495</v>
      </c>
      <c r="C397" s="133" t="s">
        <v>73</v>
      </c>
      <c r="D397" s="133" t="s">
        <v>257</v>
      </c>
      <c r="E397" s="133" t="s">
        <v>474</v>
      </c>
      <c r="F397" s="134">
        <v>107774</v>
      </c>
      <c r="G397" s="134">
        <v>108000</v>
      </c>
    </row>
    <row r="398" spans="1:7" ht="47.25">
      <c r="A398" s="136" t="s">
        <v>1263</v>
      </c>
      <c r="B398" s="135" t="s">
        <v>383</v>
      </c>
      <c r="C398" s="136" t="s">
        <v>32</v>
      </c>
      <c r="D398" s="136"/>
      <c r="E398" s="136"/>
      <c r="F398" s="137">
        <v>44141952</v>
      </c>
      <c r="G398" s="137">
        <v>44071614</v>
      </c>
    </row>
    <row r="399" spans="1:7" ht="31.5">
      <c r="A399" s="136" t="s">
        <v>1264</v>
      </c>
      <c r="B399" s="135" t="s">
        <v>384</v>
      </c>
      <c r="C399" s="136" t="s">
        <v>33</v>
      </c>
      <c r="D399" s="136"/>
      <c r="E399" s="136"/>
      <c r="F399" s="137">
        <v>40689200</v>
      </c>
      <c r="G399" s="137">
        <v>40689200</v>
      </c>
    </row>
    <row r="400" spans="1:7" ht="78.75">
      <c r="A400" s="136" t="s">
        <v>1265</v>
      </c>
      <c r="B400" s="138" t="s">
        <v>1727</v>
      </c>
      <c r="C400" s="136" t="s">
        <v>1728</v>
      </c>
      <c r="D400" s="136"/>
      <c r="E400" s="136"/>
      <c r="F400" s="137">
        <v>0</v>
      </c>
      <c r="G400" s="137">
        <v>0</v>
      </c>
    </row>
    <row r="401" spans="1:7" ht="31.5">
      <c r="A401" s="136" t="s">
        <v>1266</v>
      </c>
      <c r="B401" s="135" t="s">
        <v>950</v>
      </c>
      <c r="C401" s="136" t="s">
        <v>1728</v>
      </c>
      <c r="D401" s="136" t="s">
        <v>625</v>
      </c>
      <c r="E401" s="136"/>
      <c r="F401" s="137">
        <v>0</v>
      </c>
      <c r="G401" s="137">
        <v>0</v>
      </c>
    </row>
    <row r="402" spans="1:7" ht="31.5">
      <c r="A402" s="136" t="s">
        <v>1267</v>
      </c>
      <c r="B402" s="135" t="s">
        <v>626</v>
      </c>
      <c r="C402" s="136" t="s">
        <v>1728</v>
      </c>
      <c r="D402" s="136" t="s">
        <v>257</v>
      </c>
      <c r="E402" s="136"/>
      <c r="F402" s="137">
        <v>0</v>
      </c>
      <c r="G402" s="137">
        <v>0</v>
      </c>
    </row>
    <row r="403" spans="1:7" ht="15.75">
      <c r="A403" s="136" t="s">
        <v>1268</v>
      </c>
      <c r="B403" s="135" t="s">
        <v>382</v>
      </c>
      <c r="C403" s="136" t="s">
        <v>1728</v>
      </c>
      <c r="D403" s="136" t="s">
        <v>257</v>
      </c>
      <c r="E403" s="136" t="s">
        <v>505</v>
      </c>
      <c r="F403" s="137">
        <v>0</v>
      </c>
      <c r="G403" s="137">
        <v>0</v>
      </c>
    </row>
    <row r="404" spans="1:7" ht="15.75">
      <c r="A404" s="136" t="s">
        <v>1269</v>
      </c>
      <c r="B404" s="135" t="s">
        <v>554</v>
      </c>
      <c r="C404" s="136" t="s">
        <v>1728</v>
      </c>
      <c r="D404" s="136" t="s">
        <v>257</v>
      </c>
      <c r="E404" s="136" t="s">
        <v>599</v>
      </c>
      <c r="F404" s="137">
        <v>0</v>
      </c>
      <c r="G404" s="137">
        <v>0</v>
      </c>
    </row>
    <row r="405" spans="1:7" ht="15.75">
      <c r="A405" s="133" t="s">
        <v>1270</v>
      </c>
      <c r="B405" s="132" t="s">
        <v>554</v>
      </c>
      <c r="C405" s="133" t="s">
        <v>1728</v>
      </c>
      <c r="D405" s="133" t="s">
        <v>257</v>
      </c>
      <c r="E405" s="133" t="s">
        <v>599</v>
      </c>
      <c r="F405" s="134">
        <v>0</v>
      </c>
      <c r="G405" s="134">
        <v>0</v>
      </c>
    </row>
    <row r="406" spans="1:7" ht="141.75">
      <c r="A406" s="136" t="s">
        <v>1271</v>
      </c>
      <c r="B406" s="138" t="s">
        <v>385</v>
      </c>
      <c r="C406" s="136" t="s">
        <v>94</v>
      </c>
      <c r="D406" s="136"/>
      <c r="E406" s="136"/>
      <c r="F406" s="137">
        <v>40689200</v>
      </c>
      <c r="G406" s="137">
        <v>40689200</v>
      </c>
    </row>
    <row r="407" spans="1:7" ht="15.75">
      <c r="A407" s="136" t="s">
        <v>535</v>
      </c>
      <c r="B407" s="135" t="s">
        <v>540</v>
      </c>
      <c r="C407" s="136" t="s">
        <v>94</v>
      </c>
      <c r="D407" s="136" t="s">
        <v>541</v>
      </c>
      <c r="E407" s="136"/>
      <c r="F407" s="137">
        <v>40689200</v>
      </c>
      <c r="G407" s="137">
        <v>40689200</v>
      </c>
    </row>
    <row r="408" spans="1:7" ht="47.25">
      <c r="A408" s="136" t="s">
        <v>1272</v>
      </c>
      <c r="B408" s="135" t="s">
        <v>953</v>
      </c>
      <c r="C408" s="136" t="s">
        <v>94</v>
      </c>
      <c r="D408" s="136" t="s">
        <v>559</v>
      </c>
      <c r="E408" s="136"/>
      <c r="F408" s="137">
        <v>40689200</v>
      </c>
      <c r="G408" s="137">
        <v>40689200</v>
      </c>
    </row>
    <row r="409" spans="1:7" ht="15.75">
      <c r="A409" s="136" t="s">
        <v>1273</v>
      </c>
      <c r="B409" s="135" t="s">
        <v>382</v>
      </c>
      <c r="C409" s="136" t="s">
        <v>94</v>
      </c>
      <c r="D409" s="136" t="s">
        <v>559</v>
      </c>
      <c r="E409" s="136" t="s">
        <v>505</v>
      </c>
      <c r="F409" s="137">
        <v>40689200</v>
      </c>
      <c r="G409" s="137">
        <v>40689200</v>
      </c>
    </row>
    <row r="410" spans="1:7" ht="15.75">
      <c r="A410" s="136" t="s">
        <v>1274</v>
      </c>
      <c r="B410" s="135" t="s">
        <v>554</v>
      </c>
      <c r="C410" s="136" t="s">
        <v>94</v>
      </c>
      <c r="D410" s="136" t="s">
        <v>559</v>
      </c>
      <c r="E410" s="136" t="s">
        <v>599</v>
      </c>
      <c r="F410" s="137">
        <v>40689200</v>
      </c>
      <c r="G410" s="137">
        <v>40689200</v>
      </c>
    </row>
    <row r="411" spans="1:7" ht="15.75">
      <c r="A411" s="133" t="s">
        <v>1275</v>
      </c>
      <c r="B411" s="132" t="s">
        <v>554</v>
      </c>
      <c r="C411" s="133" t="s">
        <v>94</v>
      </c>
      <c r="D411" s="133" t="s">
        <v>559</v>
      </c>
      <c r="E411" s="133" t="s">
        <v>599</v>
      </c>
      <c r="F411" s="134">
        <v>40689200</v>
      </c>
      <c r="G411" s="134">
        <v>40689200</v>
      </c>
    </row>
    <row r="412" spans="1:7" ht="189">
      <c r="A412" s="136" t="s">
        <v>1276</v>
      </c>
      <c r="B412" s="138" t="s">
        <v>1008</v>
      </c>
      <c r="C412" s="136" t="s">
        <v>992</v>
      </c>
      <c r="D412" s="136"/>
      <c r="E412" s="136"/>
      <c r="F412" s="137">
        <v>0</v>
      </c>
      <c r="G412" s="137">
        <v>0</v>
      </c>
    </row>
    <row r="413" spans="1:7" ht="31.5">
      <c r="A413" s="136" t="s">
        <v>1277</v>
      </c>
      <c r="B413" s="135" t="s">
        <v>950</v>
      </c>
      <c r="C413" s="136" t="s">
        <v>992</v>
      </c>
      <c r="D413" s="136" t="s">
        <v>625</v>
      </c>
      <c r="E413" s="136"/>
      <c r="F413" s="137">
        <v>0</v>
      </c>
      <c r="G413" s="137">
        <v>0</v>
      </c>
    </row>
    <row r="414" spans="1:7" ht="31.5">
      <c r="A414" s="136" t="s">
        <v>1278</v>
      </c>
      <c r="B414" s="135" t="s">
        <v>626</v>
      </c>
      <c r="C414" s="136" t="s">
        <v>992</v>
      </c>
      <c r="D414" s="136" t="s">
        <v>257</v>
      </c>
      <c r="E414" s="136"/>
      <c r="F414" s="137">
        <v>0</v>
      </c>
      <c r="G414" s="137">
        <v>0</v>
      </c>
    </row>
    <row r="415" spans="1:7" ht="15.75">
      <c r="A415" s="136" t="s">
        <v>1279</v>
      </c>
      <c r="B415" s="135" t="s">
        <v>382</v>
      </c>
      <c r="C415" s="136" t="s">
        <v>992</v>
      </c>
      <c r="D415" s="136" t="s">
        <v>257</v>
      </c>
      <c r="E415" s="136" t="s">
        <v>505</v>
      </c>
      <c r="F415" s="137">
        <v>0</v>
      </c>
      <c r="G415" s="137">
        <v>0</v>
      </c>
    </row>
    <row r="416" spans="1:7" ht="15.75">
      <c r="A416" s="136" t="s">
        <v>1280</v>
      </c>
      <c r="B416" s="135" t="s">
        <v>555</v>
      </c>
      <c r="C416" s="136" t="s">
        <v>992</v>
      </c>
      <c r="D416" s="136" t="s">
        <v>257</v>
      </c>
      <c r="E416" s="136" t="s">
        <v>600</v>
      </c>
      <c r="F416" s="137">
        <v>0</v>
      </c>
      <c r="G416" s="137">
        <v>0</v>
      </c>
    </row>
    <row r="417" spans="1:7" ht="15.75">
      <c r="A417" s="133" t="s">
        <v>614</v>
      </c>
      <c r="B417" s="132" t="s">
        <v>555</v>
      </c>
      <c r="C417" s="133" t="s">
        <v>992</v>
      </c>
      <c r="D417" s="133" t="s">
        <v>257</v>
      </c>
      <c r="E417" s="133" t="s">
        <v>600</v>
      </c>
      <c r="F417" s="134">
        <v>0</v>
      </c>
      <c r="G417" s="134">
        <v>0</v>
      </c>
    </row>
    <row r="418" spans="1:7" ht="15.75">
      <c r="A418" s="136" t="s">
        <v>1281</v>
      </c>
      <c r="B418" s="135" t="s">
        <v>386</v>
      </c>
      <c r="C418" s="136" t="s">
        <v>34</v>
      </c>
      <c r="D418" s="136"/>
      <c r="E418" s="136"/>
      <c r="F418" s="137">
        <v>3452752</v>
      </c>
      <c r="G418" s="137">
        <v>3382414</v>
      </c>
    </row>
    <row r="419" spans="1:7" ht="78.75">
      <c r="A419" s="136" t="s">
        <v>1282</v>
      </c>
      <c r="B419" s="138" t="s">
        <v>387</v>
      </c>
      <c r="C419" s="136" t="s">
        <v>95</v>
      </c>
      <c r="D419" s="136"/>
      <c r="E419" s="136"/>
      <c r="F419" s="137">
        <v>1273252</v>
      </c>
      <c r="G419" s="137">
        <v>1273252</v>
      </c>
    </row>
    <row r="420" spans="1:7" ht="63">
      <c r="A420" s="136" t="s">
        <v>1283</v>
      </c>
      <c r="B420" s="135" t="s">
        <v>623</v>
      </c>
      <c r="C420" s="136" t="s">
        <v>95</v>
      </c>
      <c r="D420" s="136" t="s">
        <v>256</v>
      </c>
      <c r="E420" s="136"/>
      <c r="F420" s="137">
        <v>1234752</v>
      </c>
      <c r="G420" s="137">
        <v>1234752</v>
      </c>
    </row>
    <row r="421" spans="1:7" ht="15.75">
      <c r="A421" s="136" t="s">
        <v>1284</v>
      </c>
      <c r="B421" s="135" t="s">
        <v>388</v>
      </c>
      <c r="C421" s="136" t="s">
        <v>95</v>
      </c>
      <c r="D421" s="136" t="s">
        <v>546</v>
      </c>
      <c r="E421" s="136"/>
      <c r="F421" s="137">
        <v>1234752</v>
      </c>
      <c r="G421" s="137">
        <v>1234752</v>
      </c>
    </row>
    <row r="422" spans="1:7" ht="15.75">
      <c r="A422" s="136" t="s">
        <v>1285</v>
      </c>
      <c r="B422" s="135" t="s">
        <v>382</v>
      </c>
      <c r="C422" s="136" t="s">
        <v>95</v>
      </c>
      <c r="D422" s="136" t="s">
        <v>546</v>
      </c>
      <c r="E422" s="136" t="s">
        <v>505</v>
      </c>
      <c r="F422" s="137">
        <v>1234752</v>
      </c>
      <c r="G422" s="137">
        <v>1234752</v>
      </c>
    </row>
    <row r="423" spans="1:7" ht="15.75">
      <c r="A423" s="136" t="s">
        <v>1286</v>
      </c>
      <c r="B423" s="135" t="s">
        <v>555</v>
      </c>
      <c r="C423" s="136" t="s">
        <v>95</v>
      </c>
      <c r="D423" s="136" t="s">
        <v>546</v>
      </c>
      <c r="E423" s="136" t="s">
        <v>600</v>
      </c>
      <c r="F423" s="137">
        <v>1234752</v>
      </c>
      <c r="G423" s="137">
        <v>1234752</v>
      </c>
    </row>
    <row r="424" spans="1:7" ht="15.75">
      <c r="A424" s="133" t="s">
        <v>1287</v>
      </c>
      <c r="B424" s="132" t="s">
        <v>555</v>
      </c>
      <c r="C424" s="133" t="s">
        <v>95</v>
      </c>
      <c r="D424" s="133" t="s">
        <v>546</v>
      </c>
      <c r="E424" s="133" t="s">
        <v>600</v>
      </c>
      <c r="F424" s="134">
        <v>1234752</v>
      </c>
      <c r="G424" s="134">
        <v>1234752</v>
      </c>
    </row>
    <row r="425" spans="1:7" ht="31.5">
      <c r="A425" s="136" t="s">
        <v>1288</v>
      </c>
      <c r="B425" s="135" t="s">
        <v>950</v>
      </c>
      <c r="C425" s="136" t="s">
        <v>95</v>
      </c>
      <c r="D425" s="136" t="s">
        <v>625</v>
      </c>
      <c r="E425" s="136"/>
      <c r="F425" s="137">
        <v>38500</v>
      </c>
      <c r="G425" s="137">
        <v>38500</v>
      </c>
    </row>
    <row r="426" spans="1:7" ht="31.5">
      <c r="A426" s="136" t="s">
        <v>1289</v>
      </c>
      <c r="B426" s="135" t="s">
        <v>626</v>
      </c>
      <c r="C426" s="136" t="s">
        <v>95</v>
      </c>
      <c r="D426" s="136" t="s">
        <v>257</v>
      </c>
      <c r="E426" s="136"/>
      <c r="F426" s="137">
        <v>38500</v>
      </c>
      <c r="G426" s="137">
        <v>38500</v>
      </c>
    </row>
    <row r="427" spans="1:7" ht="15.75">
      <c r="A427" s="136" t="s">
        <v>1290</v>
      </c>
      <c r="B427" s="135" t="s">
        <v>382</v>
      </c>
      <c r="C427" s="136" t="s">
        <v>95</v>
      </c>
      <c r="D427" s="136" t="s">
        <v>257</v>
      </c>
      <c r="E427" s="136" t="s">
        <v>505</v>
      </c>
      <c r="F427" s="137">
        <v>38500</v>
      </c>
      <c r="G427" s="137">
        <v>38500</v>
      </c>
    </row>
    <row r="428" spans="1:7" ht="15.75">
      <c r="A428" s="136" t="s">
        <v>1291</v>
      </c>
      <c r="B428" s="135" t="s">
        <v>555</v>
      </c>
      <c r="C428" s="136" t="s">
        <v>95</v>
      </c>
      <c r="D428" s="136" t="s">
        <v>257</v>
      </c>
      <c r="E428" s="136" t="s">
        <v>600</v>
      </c>
      <c r="F428" s="137">
        <v>38500</v>
      </c>
      <c r="G428" s="137">
        <v>38500</v>
      </c>
    </row>
    <row r="429" spans="1:7" ht="15.75">
      <c r="A429" s="133" t="s">
        <v>1292</v>
      </c>
      <c r="B429" s="132" t="s">
        <v>555</v>
      </c>
      <c r="C429" s="133" t="s">
        <v>95</v>
      </c>
      <c r="D429" s="133" t="s">
        <v>257</v>
      </c>
      <c r="E429" s="133" t="s">
        <v>600</v>
      </c>
      <c r="F429" s="134">
        <v>38500</v>
      </c>
      <c r="G429" s="134">
        <v>38500</v>
      </c>
    </row>
    <row r="430" spans="1:7" ht="78.75">
      <c r="A430" s="136" t="s">
        <v>1293</v>
      </c>
      <c r="B430" s="138" t="s">
        <v>393</v>
      </c>
      <c r="C430" s="136" t="s">
        <v>96</v>
      </c>
      <c r="D430" s="136"/>
      <c r="E430" s="136"/>
      <c r="F430" s="137">
        <v>2179500</v>
      </c>
      <c r="G430" s="137">
        <v>2109162</v>
      </c>
    </row>
    <row r="431" spans="1:7" ht="63">
      <c r="A431" s="136" t="s">
        <v>1294</v>
      </c>
      <c r="B431" s="135" t="s">
        <v>623</v>
      </c>
      <c r="C431" s="136" t="s">
        <v>96</v>
      </c>
      <c r="D431" s="136" t="s">
        <v>256</v>
      </c>
      <c r="E431" s="136"/>
      <c r="F431" s="137">
        <v>2149602.7799999998</v>
      </c>
      <c r="G431" s="137">
        <v>2109162</v>
      </c>
    </row>
    <row r="432" spans="1:7" ht="15.75">
      <c r="A432" s="136" t="s">
        <v>1295</v>
      </c>
      <c r="B432" s="135" t="s">
        <v>388</v>
      </c>
      <c r="C432" s="136" t="s">
        <v>96</v>
      </c>
      <c r="D432" s="136" t="s">
        <v>546</v>
      </c>
      <c r="E432" s="136"/>
      <c r="F432" s="137">
        <v>2149602.7799999998</v>
      </c>
      <c r="G432" s="137">
        <v>2109162</v>
      </c>
    </row>
    <row r="433" spans="1:7" ht="15.75">
      <c r="A433" s="136" t="s">
        <v>1296</v>
      </c>
      <c r="B433" s="135" t="s">
        <v>382</v>
      </c>
      <c r="C433" s="136" t="s">
        <v>96</v>
      </c>
      <c r="D433" s="136" t="s">
        <v>546</v>
      </c>
      <c r="E433" s="136" t="s">
        <v>505</v>
      </c>
      <c r="F433" s="137">
        <v>2149602.7799999998</v>
      </c>
      <c r="G433" s="137">
        <v>2109162</v>
      </c>
    </row>
    <row r="434" spans="1:7" ht="15.75">
      <c r="A434" s="136" t="s">
        <v>1297</v>
      </c>
      <c r="B434" s="135" t="s">
        <v>555</v>
      </c>
      <c r="C434" s="136" t="s">
        <v>96</v>
      </c>
      <c r="D434" s="136" t="s">
        <v>546</v>
      </c>
      <c r="E434" s="136" t="s">
        <v>600</v>
      </c>
      <c r="F434" s="137">
        <v>2149602.7799999998</v>
      </c>
      <c r="G434" s="137">
        <v>2109162</v>
      </c>
    </row>
    <row r="435" spans="1:7" ht="15.75">
      <c r="A435" s="133" t="s">
        <v>1298</v>
      </c>
      <c r="B435" s="132" t="s">
        <v>555</v>
      </c>
      <c r="C435" s="133" t="s">
        <v>96</v>
      </c>
      <c r="D435" s="133" t="s">
        <v>546</v>
      </c>
      <c r="E435" s="133" t="s">
        <v>600</v>
      </c>
      <c r="F435" s="134">
        <v>2149602.7799999998</v>
      </c>
      <c r="G435" s="134">
        <v>2109162</v>
      </c>
    </row>
    <row r="436" spans="1:7" ht="31.5">
      <c r="A436" s="136" t="s">
        <v>1299</v>
      </c>
      <c r="B436" s="135" t="s">
        <v>950</v>
      </c>
      <c r="C436" s="136" t="s">
        <v>96</v>
      </c>
      <c r="D436" s="136" t="s">
        <v>625</v>
      </c>
      <c r="E436" s="136"/>
      <c r="F436" s="137">
        <v>29897.22</v>
      </c>
      <c r="G436" s="137">
        <v>0</v>
      </c>
    </row>
    <row r="437" spans="1:7" ht="31.5">
      <c r="A437" s="136" t="s">
        <v>615</v>
      </c>
      <c r="B437" s="135" t="s">
        <v>626</v>
      </c>
      <c r="C437" s="136" t="s">
        <v>96</v>
      </c>
      <c r="D437" s="136" t="s">
        <v>257</v>
      </c>
      <c r="E437" s="136"/>
      <c r="F437" s="137">
        <v>29897.22</v>
      </c>
      <c r="G437" s="137">
        <v>0</v>
      </c>
    </row>
    <row r="438" spans="1:7" ht="15.75">
      <c r="A438" s="136" t="s">
        <v>1300</v>
      </c>
      <c r="B438" s="135" t="s">
        <v>382</v>
      </c>
      <c r="C438" s="136" t="s">
        <v>96</v>
      </c>
      <c r="D438" s="136" t="s">
        <v>257</v>
      </c>
      <c r="E438" s="136" t="s">
        <v>505</v>
      </c>
      <c r="F438" s="137">
        <v>29897.22</v>
      </c>
      <c r="G438" s="137">
        <v>0</v>
      </c>
    </row>
    <row r="439" spans="1:7" ht="15.75">
      <c r="A439" s="136" t="s">
        <v>1301</v>
      </c>
      <c r="B439" s="135" t="s">
        <v>555</v>
      </c>
      <c r="C439" s="136" t="s">
        <v>96</v>
      </c>
      <c r="D439" s="136" t="s">
        <v>257</v>
      </c>
      <c r="E439" s="136" t="s">
        <v>600</v>
      </c>
      <c r="F439" s="137">
        <v>29897.22</v>
      </c>
      <c r="G439" s="137">
        <v>0</v>
      </c>
    </row>
    <row r="440" spans="1:7" ht="15.75">
      <c r="A440" s="133" t="s">
        <v>1302</v>
      </c>
      <c r="B440" s="132" t="s">
        <v>555</v>
      </c>
      <c r="C440" s="133" t="s">
        <v>96</v>
      </c>
      <c r="D440" s="133" t="s">
        <v>257</v>
      </c>
      <c r="E440" s="133" t="s">
        <v>600</v>
      </c>
      <c r="F440" s="134">
        <v>29897.22</v>
      </c>
      <c r="G440" s="134">
        <v>0</v>
      </c>
    </row>
    <row r="441" spans="1:7" ht="15.75">
      <c r="A441" s="136" t="s">
        <v>1303</v>
      </c>
      <c r="B441" s="135" t="s">
        <v>371</v>
      </c>
      <c r="C441" s="136" t="s">
        <v>29</v>
      </c>
      <c r="D441" s="136"/>
      <c r="E441" s="136"/>
      <c r="F441" s="137">
        <v>15477200</v>
      </c>
      <c r="G441" s="137">
        <v>15490900</v>
      </c>
    </row>
    <row r="442" spans="1:7" ht="15.75">
      <c r="A442" s="136" t="s">
        <v>1304</v>
      </c>
      <c r="B442" s="135" t="s">
        <v>372</v>
      </c>
      <c r="C442" s="136" t="s">
        <v>31</v>
      </c>
      <c r="D442" s="136"/>
      <c r="E442" s="136"/>
      <c r="F442" s="137">
        <v>558000</v>
      </c>
      <c r="G442" s="137">
        <v>571700</v>
      </c>
    </row>
    <row r="443" spans="1:7" ht="126">
      <c r="A443" s="136" t="s">
        <v>1305</v>
      </c>
      <c r="B443" s="138" t="s">
        <v>380</v>
      </c>
      <c r="C443" s="136" t="s">
        <v>90</v>
      </c>
      <c r="D443" s="136"/>
      <c r="E443" s="136"/>
      <c r="F443" s="137">
        <v>300000</v>
      </c>
      <c r="G443" s="137">
        <v>300000</v>
      </c>
    </row>
    <row r="444" spans="1:7" ht="31.5">
      <c r="A444" s="136" t="s">
        <v>1306</v>
      </c>
      <c r="B444" s="135" t="s">
        <v>950</v>
      </c>
      <c r="C444" s="136" t="s">
        <v>90</v>
      </c>
      <c r="D444" s="136" t="s">
        <v>625</v>
      </c>
      <c r="E444" s="136"/>
      <c r="F444" s="137">
        <v>300000</v>
      </c>
      <c r="G444" s="137">
        <v>300000</v>
      </c>
    </row>
    <row r="445" spans="1:7" ht="31.5">
      <c r="A445" s="136" t="s">
        <v>1307</v>
      </c>
      <c r="B445" s="135" t="s">
        <v>626</v>
      </c>
      <c r="C445" s="136" t="s">
        <v>90</v>
      </c>
      <c r="D445" s="136" t="s">
        <v>257</v>
      </c>
      <c r="E445" s="136"/>
      <c r="F445" s="137">
        <v>300000</v>
      </c>
      <c r="G445" s="137">
        <v>300000</v>
      </c>
    </row>
    <row r="446" spans="1:7" ht="15.75">
      <c r="A446" s="136" t="s">
        <v>1308</v>
      </c>
      <c r="B446" s="135" t="s">
        <v>531</v>
      </c>
      <c r="C446" s="136" t="s">
        <v>90</v>
      </c>
      <c r="D446" s="136" t="s">
        <v>257</v>
      </c>
      <c r="E446" s="136" t="s">
        <v>504</v>
      </c>
      <c r="F446" s="137">
        <v>300000</v>
      </c>
      <c r="G446" s="137">
        <v>300000</v>
      </c>
    </row>
    <row r="447" spans="1:7" ht="15.75">
      <c r="A447" s="136" t="s">
        <v>1309</v>
      </c>
      <c r="B447" s="135" t="s">
        <v>552</v>
      </c>
      <c r="C447" s="136" t="s">
        <v>90</v>
      </c>
      <c r="D447" s="136" t="s">
        <v>257</v>
      </c>
      <c r="E447" s="136" t="s">
        <v>515</v>
      </c>
      <c r="F447" s="137">
        <v>300000</v>
      </c>
      <c r="G447" s="137">
        <v>300000</v>
      </c>
    </row>
    <row r="448" spans="1:7" ht="15.75">
      <c r="A448" s="133" t="s">
        <v>1310</v>
      </c>
      <c r="B448" s="132" t="s">
        <v>552</v>
      </c>
      <c r="C448" s="133" t="s">
        <v>90</v>
      </c>
      <c r="D448" s="133" t="s">
        <v>257</v>
      </c>
      <c r="E448" s="133" t="s">
        <v>515</v>
      </c>
      <c r="F448" s="134">
        <v>300000</v>
      </c>
      <c r="G448" s="134">
        <v>300000</v>
      </c>
    </row>
    <row r="449" spans="1:7" ht="63">
      <c r="A449" s="136" t="s">
        <v>1311</v>
      </c>
      <c r="B449" s="135" t="s">
        <v>91</v>
      </c>
      <c r="C449" s="136" t="s">
        <v>92</v>
      </c>
      <c r="D449" s="136"/>
      <c r="E449" s="136"/>
      <c r="F449" s="137">
        <v>6000</v>
      </c>
      <c r="G449" s="137">
        <v>6000</v>
      </c>
    </row>
    <row r="450" spans="1:7" ht="31.5">
      <c r="A450" s="136" t="s">
        <v>1312</v>
      </c>
      <c r="B450" s="135" t="s">
        <v>950</v>
      </c>
      <c r="C450" s="136" t="s">
        <v>92</v>
      </c>
      <c r="D450" s="136" t="s">
        <v>625</v>
      </c>
      <c r="E450" s="136"/>
      <c r="F450" s="137">
        <v>6000</v>
      </c>
      <c r="G450" s="137">
        <v>6000</v>
      </c>
    </row>
    <row r="451" spans="1:7" ht="31.5">
      <c r="A451" s="136" t="s">
        <v>1313</v>
      </c>
      <c r="B451" s="135" t="s">
        <v>626</v>
      </c>
      <c r="C451" s="136" t="s">
        <v>92</v>
      </c>
      <c r="D451" s="136" t="s">
        <v>257</v>
      </c>
      <c r="E451" s="136"/>
      <c r="F451" s="137">
        <v>6000</v>
      </c>
      <c r="G451" s="137">
        <v>6000</v>
      </c>
    </row>
    <row r="452" spans="1:7" ht="15.75">
      <c r="A452" s="136" t="s">
        <v>1314</v>
      </c>
      <c r="B452" s="135" t="s">
        <v>531</v>
      </c>
      <c r="C452" s="136" t="s">
        <v>92</v>
      </c>
      <c r="D452" s="136" t="s">
        <v>257</v>
      </c>
      <c r="E452" s="136" t="s">
        <v>504</v>
      </c>
      <c r="F452" s="137">
        <v>6000</v>
      </c>
      <c r="G452" s="137">
        <v>6000</v>
      </c>
    </row>
    <row r="453" spans="1:7" ht="15.75">
      <c r="A453" s="136" t="s">
        <v>1315</v>
      </c>
      <c r="B453" s="135" t="s">
        <v>552</v>
      </c>
      <c r="C453" s="136" t="s">
        <v>92</v>
      </c>
      <c r="D453" s="136" t="s">
        <v>257</v>
      </c>
      <c r="E453" s="136" t="s">
        <v>515</v>
      </c>
      <c r="F453" s="137">
        <v>6000</v>
      </c>
      <c r="G453" s="137">
        <v>6000</v>
      </c>
    </row>
    <row r="454" spans="1:7" ht="15.75">
      <c r="A454" s="133" t="s">
        <v>1316</v>
      </c>
      <c r="B454" s="132" t="s">
        <v>552</v>
      </c>
      <c r="C454" s="133" t="s">
        <v>92</v>
      </c>
      <c r="D454" s="133" t="s">
        <v>257</v>
      </c>
      <c r="E454" s="133" t="s">
        <v>515</v>
      </c>
      <c r="F454" s="134">
        <v>6000</v>
      </c>
      <c r="G454" s="134">
        <v>6000</v>
      </c>
    </row>
    <row r="455" spans="1:7" ht="63">
      <c r="A455" s="136" t="s">
        <v>1317</v>
      </c>
      <c r="B455" s="135" t="s">
        <v>381</v>
      </c>
      <c r="C455" s="136" t="s">
        <v>93</v>
      </c>
      <c r="D455" s="136"/>
      <c r="E455" s="136"/>
      <c r="F455" s="137">
        <v>251000</v>
      </c>
      <c r="G455" s="137">
        <v>264700</v>
      </c>
    </row>
    <row r="456" spans="1:7" ht="31.5">
      <c r="A456" s="136" t="s">
        <v>1318</v>
      </c>
      <c r="B456" s="135" t="s">
        <v>950</v>
      </c>
      <c r="C456" s="136" t="s">
        <v>93</v>
      </c>
      <c r="D456" s="136" t="s">
        <v>625</v>
      </c>
      <c r="E456" s="136"/>
      <c r="F456" s="137">
        <v>251000</v>
      </c>
      <c r="G456" s="137">
        <v>264700</v>
      </c>
    </row>
    <row r="457" spans="1:7" ht="31.5">
      <c r="A457" s="136" t="s">
        <v>1319</v>
      </c>
      <c r="B457" s="135" t="s">
        <v>626</v>
      </c>
      <c r="C457" s="136" t="s">
        <v>93</v>
      </c>
      <c r="D457" s="136" t="s">
        <v>257</v>
      </c>
      <c r="E457" s="136"/>
      <c r="F457" s="137">
        <v>251000</v>
      </c>
      <c r="G457" s="137">
        <v>264700</v>
      </c>
    </row>
    <row r="458" spans="1:7" ht="15.75">
      <c r="A458" s="136" t="s">
        <v>1320</v>
      </c>
      <c r="B458" s="135" t="s">
        <v>531</v>
      </c>
      <c r="C458" s="136" t="s">
        <v>93</v>
      </c>
      <c r="D458" s="136" t="s">
        <v>257</v>
      </c>
      <c r="E458" s="136" t="s">
        <v>504</v>
      </c>
      <c r="F458" s="137">
        <v>251000</v>
      </c>
      <c r="G458" s="137">
        <v>264700</v>
      </c>
    </row>
    <row r="459" spans="1:7" ht="15.75">
      <c r="A459" s="136" t="s">
        <v>1321</v>
      </c>
      <c r="B459" s="135" t="s">
        <v>552</v>
      </c>
      <c r="C459" s="136" t="s">
        <v>93</v>
      </c>
      <c r="D459" s="136" t="s">
        <v>257</v>
      </c>
      <c r="E459" s="136" t="s">
        <v>515</v>
      </c>
      <c r="F459" s="137">
        <v>251000</v>
      </c>
      <c r="G459" s="137">
        <v>264700</v>
      </c>
    </row>
    <row r="460" spans="1:7" ht="15.75">
      <c r="A460" s="133" t="s">
        <v>1322</v>
      </c>
      <c r="B460" s="132" t="s">
        <v>552</v>
      </c>
      <c r="C460" s="133" t="s">
        <v>93</v>
      </c>
      <c r="D460" s="133" t="s">
        <v>257</v>
      </c>
      <c r="E460" s="133" t="s">
        <v>515</v>
      </c>
      <c r="F460" s="134">
        <v>251000</v>
      </c>
      <c r="G460" s="134">
        <v>264700</v>
      </c>
    </row>
    <row r="461" spans="1:7" ht="47.25">
      <c r="A461" s="136" t="s">
        <v>1323</v>
      </c>
      <c r="B461" s="135" t="s">
        <v>1725</v>
      </c>
      <c r="C461" s="136" t="s">
        <v>1726</v>
      </c>
      <c r="D461" s="136"/>
      <c r="E461" s="136"/>
      <c r="F461" s="137">
        <v>1000</v>
      </c>
      <c r="G461" s="137">
        <v>1000</v>
      </c>
    </row>
    <row r="462" spans="1:7" ht="31.5">
      <c r="A462" s="136" t="s">
        <v>1324</v>
      </c>
      <c r="B462" s="135" t="s">
        <v>950</v>
      </c>
      <c r="C462" s="136" t="s">
        <v>1726</v>
      </c>
      <c r="D462" s="136" t="s">
        <v>625</v>
      </c>
      <c r="E462" s="136"/>
      <c r="F462" s="137">
        <v>1000</v>
      </c>
      <c r="G462" s="137">
        <v>1000</v>
      </c>
    </row>
    <row r="463" spans="1:7" ht="31.5">
      <c r="A463" s="136" t="s">
        <v>1325</v>
      </c>
      <c r="B463" s="135" t="s">
        <v>626</v>
      </c>
      <c r="C463" s="136" t="s">
        <v>1726</v>
      </c>
      <c r="D463" s="136" t="s">
        <v>257</v>
      </c>
      <c r="E463" s="136"/>
      <c r="F463" s="137">
        <v>1000</v>
      </c>
      <c r="G463" s="137">
        <v>1000</v>
      </c>
    </row>
    <row r="464" spans="1:7" ht="15.75">
      <c r="A464" s="136" t="s">
        <v>1326</v>
      </c>
      <c r="B464" s="135" t="s">
        <v>531</v>
      </c>
      <c r="C464" s="136" t="s">
        <v>1726</v>
      </c>
      <c r="D464" s="136" t="s">
        <v>257</v>
      </c>
      <c r="E464" s="136" t="s">
        <v>504</v>
      </c>
      <c r="F464" s="137">
        <v>1000</v>
      </c>
      <c r="G464" s="137">
        <v>1000</v>
      </c>
    </row>
    <row r="465" spans="1:7" ht="15.75">
      <c r="A465" s="136" t="s">
        <v>1327</v>
      </c>
      <c r="B465" s="135" t="s">
        <v>552</v>
      </c>
      <c r="C465" s="136" t="s">
        <v>1726</v>
      </c>
      <c r="D465" s="136" t="s">
        <v>257</v>
      </c>
      <c r="E465" s="136" t="s">
        <v>515</v>
      </c>
      <c r="F465" s="137">
        <v>1000</v>
      </c>
      <c r="G465" s="137">
        <v>1000</v>
      </c>
    </row>
    <row r="466" spans="1:7" ht="15.75">
      <c r="A466" s="133" t="s">
        <v>1328</v>
      </c>
      <c r="B466" s="132" t="s">
        <v>552</v>
      </c>
      <c r="C466" s="133" t="s">
        <v>1726</v>
      </c>
      <c r="D466" s="133" t="s">
        <v>257</v>
      </c>
      <c r="E466" s="133" t="s">
        <v>515</v>
      </c>
      <c r="F466" s="134">
        <v>1000</v>
      </c>
      <c r="G466" s="134">
        <v>1000</v>
      </c>
    </row>
    <row r="467" spans="1:7" ht="31.5">
      <c r="A467" s="136" t="s">
        <v>1329</v>
      </c>
      <c r="B467" s="135" t="s">
        <v>523</v>
      </c>
      <c r="C467" s="136" t="s">
        <v>30</v>
      </c>
      <c r="D467" s="136"/>
      <c r="E467" s="136"/>
      <c r="F467" s="137">
        <v>14919200</v>
      </c>
      <c r="G467" s="137">
        <v>14919200</v>
      </c>
    </row>
    <row r="468" spans="1:7" ht="63">
      <c r="A468" s="136" t="s">
        <v>1330</v>
      </c>
      <c r="B468" s="135" t="s">
        <v>524</v>
      </c>
      <c r="C468" s="136" t="s">
        <v>89</v>
      </c>
      <c r="D468" s="136"/>
      <c r="E468" s="136"/>
      <c r="F468" s="137">
        <v>14919200</v>
      </c>
      <c r="G468" s="137">
        <v>14919200</v>
      </c>
    </row>
    <row r="469" spans="1:7" ht="15.75">
      <c r="A469" s="136" t="s">
        <v>1331</v>
      </c>
      <c r="B469" s="135" t="s">
        <v>540</v>
      </c>
      <c r="C469" s="136" t="s">
        <v>89</v>
      </c>
      <c r="D469" s="136" t="s">
        <v>541</v>
      </c>
      <c r="E469" s="136"/>
      <c r="F469" s="137">
        <v>14919200</v>
      </c>
      <c r="G469" s="137">
        <v>14919200</v>
      </c>
    </row>
    <row r="470" spans="1:7" ht="22.5" customHeight="1">
      <c r="A470" s="136" t="s">
        <v>1332</v>
      </c>
      <c r="B470" s="135" t="s">
        <v>953</v>
      </c>
      <c r="C470" s="136" t="s">
        <v>89</v>
      </c>
      <c r="D470" s="136" t="s">
        <v>559</v>
      </c>
      <c r="E470" s="136"/>
      <c r="F470" s="137">
        <v>14919200</v>
      </c>
      <c r="G470" s="137">
        <v>14919200</v>
      </c>
    </row>
    <row r="471" spans="1:7" ht="53.25" customHeight="1">
      <c r="A471" s="136" t="s">
        <v>1333</v>
      </c>
      <c r="B471" s="135" t="s">
        <v>531</v>
      </c>
      <c r="C471" s="136" t="s">
        <v>89</v>
      </c>
      <c r="D471" s="136" t="s">
        <v>559</v>
      </c>
      <c r="E471" s="136" t="s">
        <v>504</v>
      </c>
      <c r="F471" s="137">
        <v>14919200</v>
      </c>
      <c r="G471" s="137">
        <v>14919200</v>
      </c>
    </row>
    <row r="472" spans="1:7" ht="15.75">
      <c r="A472" s="136" t="s">
        <v>1334</v>
      </c>
      <c r="B472" s="135" t="s">
        <v>551</v>
      </c>
      <c r="C472" s="136" t="s">
        <v>89</v>
      </c>
      <c r="D472" s="136" t="s">
        <v>559</v>
      </c>
      <c r="E472" s="136" t="s">
        <v>514</v>
      </c>
      <c r="F472" s="137">
        <v>14919200</v>
      </c>
      <c r="G472" s="137">
        <v>14919200</v>
      </c>
    </row>
    <row r="473" spans="1:7" ht="15.75">
      <c r="A473" s="133" t="s">
        <v>1335</v>
      </c>
      <c r="B473" s="132" t="s">
        <v>551</v>
      </c>
      <c r="C473" s="133" t="s">
        <v>89</v>
      </c>
      <c r="D473" s="133" t="s">
        <v>559</v>
      </c>
      <c r="E473" s="133" t="s">
        <v>514</v>
      </c>
      <c r="F473" s="134">
        <v>14919200</v>
      </c>
      <c r="G473" s="134">
        <v>14919200</v>
      </c>
    </row>
    <row r="474" spans="1:7" ht="31.5">
      <c r="A474" s="136" t="s">
        <v>1336</v>
      </c>
      <c r="B474" s="135" t="s">
        <v>329</v>
      </c>
      <c r="C474" s="136" t="s">
        <v>12</v>
      </c>
      <c r="D474" s="136"/>
      <c r="E474" s="136"/>
      <c r="F474" s="137">
        <v>3081282.23</v>
      </c>
      <c r="G474" s="137">
        <v>3047382.83</v>
      </c>
    </row>
    <row r="475" spans="1:7" ht="15.75">
      <c r="A475" s="136" t="s">
        <v>1337</v>
      </c>
      <c r="B475" s="135" t="s">
        <v>330</v>
      </c>
      <c r="C475" s="136" t="s">
        <v>13</v>
      </c>
      <c r="D475" s="136"/>
      <c r="E475" s="136"/>
      <c r="F475" s="137">
        <v>424000</v>
      </c>
      <c r="G475" s="137">
        <v>458000</v>
      </c>
    </row>
    <row r="476" spans="1:7" ht="63">
      <c r="A476" s="136" t="s">
        <v>1338</v>
      </c>
      <c r="B476" s="135" t="s">
        <v>331</v>
      </c>
      <c r="C476" s="136" t="s">
        <v>77</v>
      </c>
      <c r="D476" s="136"/>
      <c r="E476" s="136"/>
      <c r="F476" s="137">
        <v>123000</v>
      </c>
      <c r="G476" s="137">
        <v>166000</v>
      </c>
    </row>
    <row r="477" spans="1:7" ht="31.5">
      <c r="A477" s="136" t="s">
        <v>1339</v>
      </c>
      <c r="B477" s="135" t="s">
        <v>950</v>
      </c>
      <c r="C477" s="136" t="s">
        <v>77</v>
      </c>
      <c r="D477" s="136" t="s">
        <v>625</v>
      </c>
      <c r="E477" s="136"/>
      <c r="F477" s="137">
        <v>123000</v>
      </c>
      <c r="G477" s="137">
        <v>166000</v>
      </c>
    </row>
    <row r="478" spans="1:7" ht="31.5">
      <c r="A478" s="136" t="s">
        <v>1340</v>
      </c>
      <c r="B478" s="135" t="s">
        <v>626</v>
      </c>
      <c r="C478" s="136" t="s">
        <v>77</v>
      </c>
      <c r="D478" s="136" t="s">
        <v>257</v>
      </c>
      <c r="E478" s="136"/>
      <c r="F478" s="137">
        <v>123000</v>
      </c>
      <c r="G478" s="137">
        <v>166000</v>
      </c>
    </row>
    <row r="479" spans="1:7" ht="15.75">
      <c r="A479" s="136" t="s">
        <v>1341</v>
      </c>
      <c r="B479" s="135" t="s">
        <v>619</v>
      </c>
      <c r="C479" s="136" t="s">
        <v>77</v>
      </c>
      <c r="D479" s="136" t="s">
        <v>257</v>
      </c>
      <c r="E479" s="136" t="s">
        <v>501</v>
      </c>
      <c r="F479" s="137">
        <v>123000</v>
      </c>
      <c r="G479" s="137">
        <v>166000</v>
      </c>
    </row>
    <row r="480" spans="1:7" ht="47.25">
      <c r="A480" s="136" t="s">
        <v>1342</v>
      </c>
      <c r="B480" s="135" t="s">
        <v>452</v>
      </c>
      <c r="C480" s="136" t="s">
        <v>77</v>
      </c>
      <c r="D480" s="136" t="s">
        <v>257</v>
      </c>
      <c r="E480" s="136" t="s">
        <v>480</v>
      </c>
      <c r="F480" s="137">
        <v>123000</v>
      </c>
      <c r="G480" s="137">
        <v>166000</v>
      </c>
    </row>
    <row r="481" spans="1:7" ht="47.25">
      <c r="A481" s="133" t="s">
        <v>1343</v>
      </c>
      <c r="B481" s="132" t="s">
        <v>452</v>
      </c>
      <c r="C481" s="133" t="s">
        <v>77</v>
      </c>
      <c r="D481" s="133" t="s">
        <v>257</v>
      </c>
      <c r="E481" s="133" t="s">
        <v>480</v>
      </c>
      <c r="F481" s="134">
        <v>123000</v>
      </c>
      <c r="G481" s="134">
        <v>166000</v>
      </c>
    </row>
    <row r="482" spans="1:7" ht="63">
      <c r="A482" s="136" t="s">
        <v>1344</v>
      </c>
      <c r="B482" s="135" t="s">
        <v>532</v>
      </c>
      <c r="C482" s="136" t="s">
        <v>83</v>
      </c>
      <c r="D482" s="136"/>
      <c r="E482" s="136"/>
      <c r="F482" s="137">
        <v>301000</v>
      </c>
      <c r="G482" s="137">
        <v>292000</v>
      </c>
    </row>
    <row r="483" spans="1:7" ht="31.5">
      <c r="A483" s="136" t="s">
        <v>1345</v>
      </c>
      <c r="B483" s="135" t="s">
        <v>950</v>
      </c>
      <c r="C483" s="136" t="s">
        <v>83</v>
      </c>
      <c r="D483" s="136" t="s">
        <v>625</v>
      </c>
      <c r="E483" s="136"/>
      <c r="F483" s="137">
        <v>301000</v>
      </c>
      <c r="G483" s="137">
        <v>292000</v>
      </c>
    </row>
    <row r="484" spans="1:7" ht="31.5">
      <c r="A484" s="136" t="s">
        <v>1346</v>
      </c>
      <c r="B484" s="135" t="s">
        <v>626</v>
      </c>
      <c r="C484" s="136" t="s">
        <v>83</v>
      </c>
      <c r="D484" s="136" t="s">
        <v>257</v>
      </c>
      <c r="E484" s="136"/>
      <c r="F484" s="137">
        <v>301000</v>
      </c>
      <c r="G484" s="137">
        <v>292000</v>
      </c>
    </row>
    <row r="485" spans="1:7" ht="15.75">
      <c r="A485" s="136" t="s">
        <v>1347</v>
      </c>
      <c r="B485" s="135" t="s">
        <v>531</v>
      </c>
      <c r="C485" s="136" t="s">
        <v>83</v>
      </c>
      <c r="D485" s="136" t="s">
        <v>257</v>
      </c>
      <c r="E485" s="136" t="s">
        <v>504</v>
      </c>
      <c r="F485" s="137">
        <v>301000</v>
      </c>
      <c r="G485" s="137">
        <v>292000</v>
      </c>
    </row>
    <row r="486" spans="1:7" ht="15.75">
      <c r="A486" s="136" t="s">
        <v>1348</v>
      </c>
      <c r="B486" s="135" t="s">
        <v>553</v>
      </c>
      <c r="C486" s="136" t="s">
        <v>83</v>
      </c>
      <c r="D486" s="136" t="s">
        <v>257</v>
      </c>
      <c r="E486" s="136" t="s">
        <v>481</v>
      </c>
      <c r="F486" s="137">
        <v>301000</v>
      </c>
      <c r="G486" s="137">
        <v>292000</v>
      </c>
    </row>
    <row r="487" spans="1:7" ht="15.75">
      <c r="A487" s="133" t="s">
        <v>1349</v>
      </c>
      <c r="B487" s="132" t="s">
        <v>553</v>
      </c>
      <c r="C487" s="133" t="s">
        <v>83</v>
      </c>
      <c r="D487" s="133" t="s">
        <v>257</v>
      </c>
      <c r="E487" s="133" t="s">
        <v>481</v>
      </c>
      <c r="F487" s="134">
        <v>301000</v>
      </c>
      <c r="G487" s="134">
        <v>292000</v>
      </c>
    </row>
    <row r="488" spans="1:7" ht="15.75">
      <c r="A488" s="136" t="s">
        <v>1350</v>
      </c>
      <c r="B488" s="135" t="s">
        <v>332</v>
      </c>
      <c r="C488" s="136" t="s">
        <v>14</v>
      </c>
      <c r="D488" s="136"/>
      <c r="E488" s="136"/>
      <c r="F488" s="137">
        <v>318900</v>
      </c>
      <c r="G488" s="137">
        <v>251000</v>
      </c>
    </row>
    <row r="489" spans="1:7" ht="63">
      <c r="A489" s="136" t="s">
        <v>1351</v>
      </c>
      <c r="B489" s="135" t="s">
        <v>528</v>
      </c>
      <c r="C489" s="136" t="s">
        <v>78</v>
      </c>
      <c r="D489" s="136"/>
      <c r="E489" s="136"/>
      <c r="F489" s="137">
        <v>140000</v>
      </c>
      <c r="G489" s="137">
        <v>90000</v>
      </c>
    </row>
    <row r="490" spans="1:7" ht="31.5">
      <c r="A490" s="136" t="s">
        <v>1352</v>
      </c>
      <c r="B490" s="135" t="s">
        <v>950</v>
      </c>
      <c r="C490" s="136" t="s">
        <v>78</v>
      </c>
      <c r="D490" s="136" t="s">
        <v>625</v>
      </c>
      <c r="E490" s="136"/>
      <c r="F490" s="137">
        <v>140000</v>
      </c>
      <c r="G490" s="137">
        <v>90000</v>
      </c>
    </row>
    <row r="491" spans="1:7" ht="31.5">
      <c r="A491" s="136" t="s">
        <v>1353</v>
      </c>
      <c r="B491" s="135" t="s">
        <v>626</v>
      </c>
      <c r="C491" s="136" t="s">
        <v>78</v>
      </c>
      <c r="D491" s="136" t="s">
        <v>257</v>
      </c>
      <c r="E491" s="136"/>
      <c r="F491" s="137">
        <v>140000</v>
      </c>
      <c r="G491" s="137">
        <v>90000</v>
      </c>
    </row>
    <row r="492" spans="1:7" ht="15.75">
      <c r="A492" s="136" t="s">
        <v>1354</v>
      </c>
      <c r="B492" s="135" t="s">
        <v>619</v>
      </c>
      <c r="C492" s="136" t="s">
        <v>78</v>
      </c>
      <c r="D492" s="136" t="s">
        <v>257</v>
      </c>
      <c r="E492" s="136" t="s">
        <v>501</v>
      </c>
      <c r="F492" s="137">
        <v>140000</v>
      </c>
      <c r="G492" s="137">
        <v>90000</v>
      </c>
    </row>
    <row r="493" spans="1:7" ht="47.25">
      <c r="A493" s="136" t="s">
        <v>1355</v>
      </c>
      <c r="B493" s="135" t="s">
        <v>452</v>
      </c>
      <c r="C493" s="136" t="s">
        <v>78</v>
      </c>
      <c r="D493" s="136" t="s">
        <v>257</v>
      </c>
      <c r="E493" s="136" t="s">
        <v>480</v>
      </c>
      <c r="F493" s="137">
        <v>140000</v>
      </c>
      <c r="G493" s="137">
        <v>90000</v>
      </c>
    </row>
    <row r="494" spans="1:7" ht="47.25">
      <c r="A494" s="133" t="s">
        <v>1356</v>
      </c>
      <c r="B494" s="132" t="s">
        <v>452</v>
      </c>
      <c r="C494" s="133" t="s">
        <v>78</v>
      </c>
      <c r="D494" s="133" t="s">
        <v>257</v>
      </c>
      <c r="E494" s="133" t="s">
        <v>480</v>
      </c>
      <c r="F494" s="134">
        <v>140000</v>
      </c>
      <c r="G494" s="134">
        <v>90000</v>
      </c>
    </row>
    <row r="495" spans="1:7" ht="94.5">
      <c r="A495" s="136" t="s">
        <v>1357</v>
      </c>
      <c r="B495" s="138" t="s">
        <v>79</v>
      </c>
      <c r="C495" s="136" t="s">
        <v>80</v>
      </c>
      <c r="D495" s="136"/>
      <c r="E495" s="136"/>
      <c r="F495" s="137">
        <v>109900</v>
      </c>
      <c r="G495" s="137">
        <v>106000</v>
      </c>
    </row>
    <row r="496" spans="1:7" ht="31.5">
      <c r="A496" s="136" t="s">
        <v>1358</v>
      </c>
      <c r="B496" s="135" t="s">
        <v>950</v>
      </c>
      <c r="C496" s="136" t="s">
        <v>80</v>
      </c>
      <c r="D496" s="136" t="s">
        <v>625</v>
      </c>
      <c r="E496" s="136"/>
      <c r="F496" s="137">
        <v>109900</v>
      </c>
      <c r="G496" s="137">
        <v>106000</v>
      </c>
    </row>
    <row r="497" spans="1:7" ht="31.5">
      <c r="A497" s="136" t="s">
        <v>1359</v>
      </c>
      <c r="B497" s="135" t="s">
        <v>626</v>
      </c>
      <c r="C497" s="136" t="s">
        <v>80</v>
      </c>
      <c r="D497" s="136" t="s">
        <v>257</v>
      </c>
      <c r="E497" s="136"/>
      <c r="F497" s="137">
        <v>109900</v>
      </c>
      <c r="G497" s="137">
        <v>106000</v>
      </c>
    </row>
    <row r="498" spans="1:7" ht="15.75">
      <c r="A498" s="136" t="s">
        <v>1360</v>
      </c>
      <c r="B498" s="135" t="s">
        <v>619</v>
      </c>
      <c r="C498" s="136" t="s">
        <v>80</v>
      </c>
      <c r="D498" s="136" t="s">
        <v>257</v>
      </c>
      <c r="E498" s="136" t="s">
        <v>501</v>
      </c>
      <c r="F498" s="137">
        <v>109900</v>
      </c>
      <c r="G498" s="137">
        <v>106000</v>
      </c>
    </row>
    <row r="499" spans="1:7" ht="47.25">
      <c r="A499" s="136" t="s">
        <v>1361</v>
      </c>
      <c r="B499" s="135" t="s">
        <v>452</v>
      </c>
      <c r="C499" s="136" t="s">
        <v>80</v>
      </c>
      <c r="D499" s="136" t="s">
        <v>257</v>
      </c>
      <c r="E499" s="136" t="s">
        <v>480</v>
      </c>
      <c r="F499" s="137">
        <v>109900</v>
      </c>
      <c r="G499" s="137">
        <v>106000</v>
      </c>
    </row>
    <row r="500" spans="1:7" ht="47.25">
      <c r="A500" s="133" t="s">
        <v>1362</v>
      </c>
      <c r="B500" s="132" t="s">
        <v>452</v>
      </c>
      <c r="C500" s="133" t="s">
        <v>80</v>
      </c>
      <c r="D500" s="133" t="s">
        <v>257</v>
      </c>
      <c r="E500" s="133" t="s">
        <v>480</v>
      </c>
      <c r="F500" s="134">
        <v>109900</v>
      </c>
      <c r="G500" s="134">
        <v>106000</v>
      </c>
    </row>
    <row r="501" spans="1:7" ht="63">
      <c r="A501" s="136" t="s">
        <v>1363</v>
      </c>
      <c r="B501" s="135" t="s">
        <v>993</v>
      </c>
      <c r="C501" s="136" t="s">
        <v>994</v>
      </c>
      <c r="D501" s="136"/>
      <c r="E501" s="136"/>
      <c r="F501" s="137">
        <v>0</v>
      </c>
      <c r="G501" s="137">
        <v>0</v>
      </c>
    </row>
    <row r="502" spans="1:7" ht="31.5">
      <c r="A502" s="136" t="s">
        <v>1364</v>
      </c>
      <c r="B502" s="135" t="s">
        <v>950</v>
      </c>
      <c r="C502" s="136" t="s">
        <v>994</v>
      </c>
      <c r="D502" s="136" t="s">
        <v>625</v>
      </c>
      <c r="E502" s="136"/>
      <c r="F502" s="137">
        <v>0</v>
      </c>
      <c r="G502" s="137">
        <v>0</v>
      </c>
    </row>
    <row r="503" spans="1:7" ht="31.5">
      <c r="A503" s="136" t="s">
        <v>1365</v>
      </c>
      <c r="B503" s="135" t="s">
        <v>626</v>
      </c>
      <c r="C503" s="136" t="s">
        <v>994</v>
      </c>
      <c r="D503" s="136" t="s">
        <v>257</v>
      </c>
      <c r="E503" s="136"/>
      <c r="F503" s="137">
        <v>0</v>
      </c>
      <c r="G503" s="137">
        <v>0</v>
      </c>
    </row>
    <row r="504" spans="1:7" ht="15.75">
      <c r="A504" s="136" t="s">
        <v>1366</v>
      </c>
      <c r="B504" s="135" t="s">
        <v>382</v>
      </c>
      <c r="C504" s="136" t="s">
        <v>994</v>
      </c>
      <c r="D504" s="136" t="s">
        <v>257</v>
      </c>
      <c r="E504" s="136" t="s">
        <v>505</v>
      </c>
      <c r="F504" s="137">
        <v>0</v>
      </c>
      <c r="G504" s="137">
        <v>0</v>
      </c>
    </row>
    <row r="505" spans="1:7" ht="15.75">
      <c r="A505" s="136" t="s">
        <v>1367</v>
      </c>
      <c r="B505" s="135" t="s">
        <v>995</v>
      </c>
      <c r="C505" s="136" t="s">
        <v>994</v>
      </c>
      <c r="D505" s="136" t="s">
        <v>257</v>
      </c>
      <c r="E505" s="136" t="s">
        <v>996</v>
      </c>
      <c r="F505" s="137">
        <v>0</v>
      </c>
      <c r="G505" s="137">
        <v>0</v>
      </c>
    </row>
    <row r="506" spans="1:7" ht="15.75">
      <c r="A506" s="133" t="s">
        <v>1368</v>
      </c>
      <c r="B506" s="132" t="s">
        <v>995</v>
      </c>
      <c r="C506" s="133" t="s">
        <v>994</v>
      </c>
      <c r="D506" s="133" t="s">
        <v>257</v>
      </c>
      <c r="E506" s="133" t="s">
        <v>996</v>
      </c>
      <c r="F506" s="134">
        <v>0</v>
      </c>
      <c r="G506" s="134">
        <v>0</v>
      </c>
    </row>
    <row r="507" spans="1:7" ht="63">
      <c r="A507" s="136" t="s">
        <v>336</v>
      </c>
      <c r="B507" s="135" t="s">
        <v>529</v>
      </c>
      <c r="C507" s="136" t="s">
        <v>81</v>
      </c>
      <c r="D507" s="136"/>
      <c r="E507" s="136"/>
      <c r="F507" s="137">
        <v>69000</v>
      </c>
      <c r="G507" s="137">
        <v>55000</v>
      </c>
    </row>
    <row r="508" spans="1:7" ht="31.5">
      <c r="A508" s="136" t="s">
        <v>1369</v>
      </c>
      <c r="B508" s="135" t="s">
        <v>950</v>
      </c>
      <c r="C508" s="136" t="s">
        <v>81</v>
      </c>
      <c r="D508" s="136" t="s">
        <v>625</v>
      </c>
      <c r="E508" s="136"/>
      <c r="F508" s="137">
        <v>69000</v>
      </c>
      <c r="G508" s="137">
        <v>55000</v>
      </c>
    </row>
    <row r="509" spans="1:7" ht="31.5">
      <c r="A509" s="136" t="s">
        <v>1370</v>
      </c>
      <c r="B509" s="135" t="s">
        <v>626</v>
      </c>
      <c r="C509" s="136" t="s">
        <v>81</v>
      </c>
      <c r="D509" s="136" t="s">
        <v>257</v>
      </c>
      <c r="E509" s="136"/>
      <c r="F509" s="137">
        <v>69000</v>
      </c>
      <c r="G509" s="137">
        <v>55000</v>
      </c>
    </row>
    <row r="510" spans="1:7" ht="15.75">
      <c r="A510" s="136" t="s">
        <v>1371</v>
      </c>
      <c r="B510" s="135" t="s">
        <v>619</v>
      </c>
      <c r="C510" s="136" t="s">
        <v>81</v>
      </c>
      <c r="D510" s="136" t="s">
        <v>257</v>
      </c>
      <c r="E510" s="136" t="s">
        <v>501</v>
      </c>
      <c r="F510" s="137">
        <v>69000</v>
      </c>
      <c r="G510" s="137">
        <v>55000</v>
      </c>
    </row>
    <row r="511" spans="1:7" ht="47.25">
      <c r="A511" s="136" t="s">
        <v>1372</v>
      </c>
      <c r="B511" s="135" t="s">
        <v>452</v>
      </c>
      <c r="C511" s="136" t="s">
        <v>81</v>
      </c>
      <c r="D511" s="136" t="s">
        <v>257</v>
      </c>
      <c r="E511" s="136" t="s">
        <v>480</v>
      </c>
      <c r="F511" s="137">
        <v>69000</v>
      </c>
      <c r="G511" s="137">
        <v>55000</v>
      </c>
    </row>
    <row r="512" spans="1:7" ht="47.25">
      <c r="A512" s="133" t="s">
        <v>1373</v>
      </c>
      <c r="B512" s="132" t="s">
        <v>452</v>
      </c>
      <c r="C512" s="133" t="s">
        <v>81</v>
      </c>
      <c r="D512" s="133" t="s">
        <v>257</v>
      </c>
      <c r="E512" s="133" t="s">
        <v>480</v>
      </c>
      <c r="F512" s="134">
        <v>69000</v>
      </c>
      <c r="G512" s="134">
        <v>55000</v>
      </c>
    </row>
    <row r="513" spans="1:7" ht="31.5">
      <c r="A513" s="136" t="s">
        <v>1374</v>
      </c>
      <c r="B513" s="135" t="s">
        <v>621</v>
      </c>
      <c r="C513" s="136" t="s">
        <v>15</v>
      </c>
      <c r="D513" s="136"/>
      <c r="E513" s="136"/>
      <c r="F513" s="137">
        <v>2338382.23</v>
      </c>
      <c r="G513" s="137">
        <v>2338382.83</v>
      </c>
    </row>
    <row r="514" spans="1:7" ht="78.75">
      <c r="A514" s="136" t="s">
        <v>1375</v>
      </c>
      <c r="B514" s="135" t="s">
        <v>530</v>
      </c>
      <c r="C514" s="136" t="s">
        <v>82</v>
      </c>
      <c r="D514" s="136"/>
      <c r="E514" s="136"/>
      <c r="F514" s="137">
        <v>2338382.23</v>
      </c>
      <c r="G514" s="137">
        <v>2338382.83</v>
      </c>
    </row>
    <row r="515" spans="1:7" ht="63">
      <c r="A515" s="136" t="s">
        <v>1376</v>
      </c>
      <c r="B515" s="135" t="s">
        <v>623</v>
      </c>
      <c r="C515" s="136" t="s">
        <v>82</v>
      </c>
      <c r="D515" s="136" t="s">
        <v>256</v>
      </c>
      <c r="E515" s="136"/>
      <c r="F515" s="137">
        <v>2338382.23</v>
      </c>
      <c r="G515" s="137">
        <v>2338382.83</v>
      </c>
    </row>
    <row r="516" spans="1:7" ht="31.5">
      <c r="A516" s="136" t="s">
        <v>1377</v>
      </c>
      <c r="B516" s="135" t="s">
        <v>624</v>
      </c>
      <c r="C516" s="136" t="s">
        <v>82</v>
      </c>
      <c r="D516" s="136" t="s">
        <v>270</v>
      </c>
      <c r="E516" s="136"/>
      <c r="F516" s="137">
        <v>2338382.23</v>
      </c>
      <c r="G516" s="137">
        <v>2338382.83</v>
      </c>
    </row>
    <row r="517" spans="1:7" ht="15.75">
      <c r="A517" s="136" t="s">
        <v>326</v>
      </c>
      <c r="B517" s="135" t="s">
        <v>619</v>
      </c>
      <c r="C517" s="136" t="s">
        <v>82</v>
      </c>
      <c r="D517" s="136" t="s">
        <v>270</v>
      </c>
      <c r="E517" s="136" t="s">
        <v>501</v>
      </c>
      <c r="F517" s="137">
        <v>2338382.23</v>
      </c>
      <c r="G517" s="137">
        <v>2338382.83</v>
      </c>
    </row>
    <row r="518" spans="1:7" ht="47.25">
      <c r="A518" s="136" t="s">
        <v>1378</v>
      </c>
      <c r="B518" s="135" t="s">
        <v>452</v>
      </c>
      <c r="C518" s="136" t="s">
        <v>82</v>
      </c>
      <c r="D518" s="136" t="s">
        <v>270</v>
      </c>
      <c r="E518" s="136" t="s">
        <v>480</v>
      </c>
      <c r="F518" s="137">
        <v>2338382.23</v>
      </c>
      <c r="G518" s="137">
        <v>2338382.83</v>
      </c>
    </row>
    <row r="519" spans="1:7" ht="47.25">
      <c r="A519" s="133" t="s">
        <v>1379</v>
      </c>
      <c r="B519" s="132" t="s">
        <v>452</v>
      </c>
      <c r="C519" s="133" t="s">
        <v>82</v>
      </c>
      <c r="D519" s="133" t="s">
        <v>270</v>
      </c>
      <c r="E519" s="133" t="s">
        <v>480</v>
      </c>
      <c r="F519" s="134">
        <v>2338382.23</v>
      </c>
      <c r="G519" s="134">
        <v>2338382.83</v>
      </c>
    </row>
    <row r="520" spans="1:7" ht="31.5">
      <c r="A520" s="136" t="s">
        <v>1380</v>
      </c>
      <c r="B520" s="135" t="s">
        <v>950</v>
      </c>
      <c r="C520" s="136" t="s">
        <v>82</v>
      </c>
      <c r="D520" s="136" t="s">
        <v>625</v>
      </c>
      <c r="E520" s="136"/>
      <c r="F520" s="137">
        <v>0</v>
      </c>
      <c r="G520" s="137">
        <v>0</v>
      </c>
    </row>
    <row r="521" spans="1:7" ht="31.5">
      <c r="A521" s="136" t="s">
        <v>1381</v>
      </c>
      <c r="B521" s="135" t="s">
        <v>626</v>
      </c>
      <c r="C521" s="136" t="s">
        <v>82</v>
      </c>
      <c r="D521" s="136" t="s">
        <v>257</v>
      </c>
      <c r="E521" s="136"/>
      <c r="F521" s="137">
        <v>0</v>
      </c>
      <c r="G521" s="137">
        <v>0</v>
      </c>
    </row>
    <row r="522" spans="1:7" ht="15.75">
      <c r="A522" s="136" t="s">
        <v>1382</v>
      </c>
      <c r="B522" s="135" t="s">
        <v>619</v>
      </c>
      <c r="C522" s="136" t="s">
        <v>82</v>
      </c>
      <c r="D522" s="136" t="s">
        <v>257</v>
      </c>
      <c r="E522" s="136" t="s">
        <v>501</v>
      </c>
      <c r="F522" s="137">
        <v>0</v>
      </c>
      <c r="G522" s="137">
        <v>0</v>
      </c>
    </row>
    <row r="523" spans="1:7" ht="47.25">
      <c r="A523" s="136" t="s">
        <v>1383</v>
      </c>
      <c r="B523" s="135" t="s">
        <v>452</v>
      </c>
      <c r="C523" s="136" t="s">
        <v>82</v>
      </c>
      <c r="D523" s="136" t="s">
        <v>257</v>
      </c>
      <c r="E523" s="136" t="s">
        <v>480</v>
      </c>
      <c r="F523" s="137">
        <v>0</v>
      </c>
      <c r="G523" s="137">
        <v>0</v>
      </c>
    </row>
    <row r="524" spans="1:7" ht="47.25">
      <c r="A524" s="133" t="s">
        <v>1384</v>
      </c>
      <c r="B524" s="132" t="s">
        <v>452</v>
      </c>
      <c r="C524" s="133" t="s">
        <v>82</v>
      </c>
      <c r="D524" s="133" t="s">
        <v>257</v>
      </c>
      <c r="E524" s="133" t="s">
        <v>480</v>
      </c>
      <c r="F524" s="134">
        <v>0</v>
      </c>
      <c r="G524" s="134">
        <v>0</v>
      </c>
    </row>
    <row r="525" spans="1:7" ht="47.25">
      <c r="A525" s="136" t="s">
        <v>1385</v>
      </c>
      <c r="B525" s="135" t="s">
        <v>61</v>
      </c>
      <c r="C525" s="136" t="s">
        <v>62</v>
      </c>
      <c r="D525" s="136"/>
      <c r="E525" s="136"/>
      <c r="F525" s="137">
        <v>100000</v>
      </c>
      <c r="G525" s="137">
        <v>100000</v>
      </c>
    </row>
    <row r="526" spans="1:7" ht="31.5">
      <c r="A526" s="136" t="s">
        <v>1386</v>
      </c>
      <c r="B526" s="135" t="s">
        <v>997</v>
      </c>
      <c r="C526" s="136" t="s">
        <v>63</v>
      </c>
      <c r="D526" s="136"/>
      <c r="E526" s="136"/>
      <c r="F526" s="137">
        <v>100000</v>
      </c>
      <c r="G526" s="137">
        <v>100000</v>
      </c>
    </row>
    <row r="527" spans="1:7" ht="110.25">
      <c r="A527" s="136" t="s">
        <v>268</v>
      </c>
      <c r="B527" s="138" t="s">
        <v>1009</v>
      </c>
      <c r="C527" s="136" t="s">
        <v>998</v>
      </c>
      <c r="D527" s="136"/>
      <c r="E527" s="136"/>
      <c r="F527" s="137">
        <v>100000</v>
      </c>
      <c r="G527" s="137">
        <v>100000</v>
      </c>
    </row>
    <row r="528" spans="1:7" ht="15.75">
      <c r="A528" s="136" t="s">
        <v>1387</v>
      </c>
      <c r="B528" s="135" t="s">
        <v>540</v>
      </c>
      <c r="C528" s="136" t="s">
        <v>998</v>
      </c>
      <c r="D528" s="136" t="s">
        <v>541</v>
      </c>
      <c r="E528" s="136"/>
      <c r="F528" s="137">
        <v>100000</v>
      </c>
      <c r="G528" s="137">
        <v>100000</v>
      </c>
    </row>
    <row r="529" spans="1:7" ht="47.25">
      <c r="A529" s="136" t="s">
        <v>1388</v>
      </c>
      <c r="B529" s="135" t="s">
        <v>953</v>
      </c>
      <c r="C529" s="136" t="s">
        <v>998</v>
      </c>
      <c r="D529" s="136" t="s">
        <v>559</v>
      </c>
      <c r="E529" s="136"/>
      <c r="F529" s="137">
        <v>100000</v>
      </c>
      <c r="G529" s="137">
        <v>100000</v>
      </c>
    </row>
    <row r="530" spans="1:7" ht="15.75">
      <c r="A530" s="136" t="s">
        <v>1389</v>
      </c>
      <c r="B530" s="135" t="s">
        <v>531</v>
      </c>
      <c r="C530" s="136" t="s">
        <v>998</v>
      </c>
      <c r="D530" s="136" t="s">
        <v>559</v>
      </c>
      <c r="E530" s="136" t="s">
        <v>504</v>
      </c>
      <c r="F530" s="137">
        <v>100000</v>
      </c>
      <c r="G530" s="137">
        <v>100000</v>
      </c>
    </row>
    <row r="531" spans="1:7" ht="15.75">
      <c r="A531" s="136" t="s">
        <v>1390</v>
      </c>
      <c r="B531" s="135" t="s">
        <v>553</v>
      </c>
      <c r="C531" s="136" t="s">
        <v>998</v>
      </c>
      <c r="D531" s="136" t="s">
        <v>559</v>
      </c>
      <c r="E531" s="136" t="s">
        <v>481</v>
      </c>
      <c r="F531" s="137">
        <v>100000</v>
      </c>
      <c r="G531" s="137">
        <v>100000</v>
      </c>
    </row>
    <row r="532" spans="1:7" ht="15.75">
      <c r="A532" s="133" t="s">
        <v>1391</v>
      </c>
      <c r="B532" s="132" t="s">
        <v>553</v>
      </c>
      <c r="C532" s="133" t="s">
        <v>998</v>
      </c>
      <c r="D532" s="133" t="s">
        <v>559</v>
      </c>
      <c r="E532" s="133" t="s">
        <v>481</v>
      </c>
      <c r="F532" s="134">
        <v>100000</v>
      </c>
      <c r="G532" s="134">
        <v>100000</v>
      </c>
    </row>
    <row r="533" spans="1:7" ht="47.25">
      <c r="A533" s="136" t="s">
        <v>1392</v>
      </c>
      <c r="B533" s="135" t="s">
        <v>999</v>
      </c>
      <c r="C533" s="136" t="s">
        <v>1000</v>
      </c>
      <c r="D533" s="136"/>
      <c r="E533" s="136"/>
      <c r="F533" s="137">
        <v>700000</v>
      </c>
      <c r="G533" s="137">
        <v>400000</v>
      </c>
    </row>
    <row r="534" spans="1:7" ht="78.75">
      <c r="A534" s="136" t="s">
        <v>1393</v>
      </c>
      <c r="B534" s="138" t="s">
        <v>1623</v>
      </c>
      <c r="C534" s="136" t="s">
        <v>1001</v>
      </c>
      <c r="D534" s="136"/>
      <c r="E534" s="136"/>
      <c r="F534" s="137">
        <v>700000</v>
      </c>
      <c r="G534" s="137">
        <v>400000</v>
      </c>
    </row>
    <row r="535" spans="1:7" ht="31.5">
      <c r="A535" s="136" t="s">
        <v>1394</v>
      </c>
      <c r="B535" s="135" t="s">
        <v>950</v>
      </c>
      <c r="C535" s="136" t="s">
        <v>1001</v>
      </c>
      <c r="D535" s="136" t="s">
        <v>625</v>
      </c>
      <c r="E535" s="136"/>
      <c r="F535" s="137">
        <v>700000</v>
      </c>
      <c r="G535" s="137">
        <v>400000</v>
      </c>
    </row>
    <row r="536" spans="1:7" ht="31.5">
      <c r="A536" s="136" t="s">
        <v>1395</v>
      </c>
      <c r="B536" s="135" t="s">
        <v>626</v>
      </c>
      <c r="C536" s="136" t="s">
        <v>1001</v>
      </c>
      <c r="D536" s="136" t="s">
        <v>257</v>
      </c>
      <c r="E536" s="136"/>
      <c r="F536" s="137">
        <v>700000</v>
      </c>
      <c r="G536" s="137">
        <v>400000</v>
      </c>
    </row>
    <row r="537" spans="1:7" ht="15.75">
      <c r="A537" s="136" t="s">
        <v>338</v>
      </c>
      <c r="B537" s="135" t="s">
        <v>531</v>
      </c>
      <c r="C537" s="136" t="s">
        <v>1001</v>
      </c>
      <c r="D537" s="136" t="s">
        <v>257</v>
      </c>
      <c r="E537" s="136" t="s">
        <v>504</v>
      </c>
      <c r="F537" s="137">
        <v>700000</v>
      </c>
      <c r="G537" s="137">
        <v>400000</v>
      </c>
    </row>
    <row r="538" spans="1:7" ht="15.75">
      <c r="A538" s="136" t="s">
        <v>1396</v>
      </c>
      <c r="B538" s="135" t="s">
        <v>553</v>
      </c>
      <c r="C538" s="136" t="s">
        <v>1001</v>
      </c>
      <c r="D538" s="136" t="s">
        <v>257</v>
      </c>
      <c r="E538" s="136" t="s">
        <v>481</v>
      </c>
      <c r="F538" s="137">
        <v>700000</v>
      </c>
      <c r="G538" s="137">
        <v>400000</v>
      </c>
    </row>
    <row r="539" spans="1:7" ht="15.75">
      <c r="A539" s="133" t="s">
        <v>1397</v>
      </c>
      <c r="B539" s="132" t="s">
        <v>553</v>
      </c>
      <c r="C539" s="133" t="s">
        <v>1001</v>
      </c>
      <c r="D539" s="133" t="s">
        <v>257</v>
      </c>
      <c r="E539" s="133" t="s">
        <v>481</v>
      </c>
      <c r="F539" s="134">
        <v>700000</v>
      </c>
      <c r="G539" s="134">
        <v>400000</v>
      </c>
    </row>
    <row r="540" spans="1:7" ht="15.75">
      <c r="A540" s="136" t="s">
        <v>1398</v>
      </c>
      <c r="B540" s="135" t="s">
        <v>1002</v>
      </c>
      <c r="C540" s="136" t="s">
        <v>37</v>
      </c>
      <c r="D540" s="136"/>
      <c r="E540" s="136"/>
      <c r="F540" s="137">
        <v>50000</v>
      </c>
      <c r="G540" s="137">
        <v>50000</v>
      </c>
    </row>
    <row r="541" spans="1:7" ht="31.5">
      <c r="A541" s="136" t="s">
        <v>1399</v>
      </c>
      <c r="B541" s="135" t="s">
        <v>38</v>
      </c>
      <c r="C541" s="136" t="s">
        <v>39</v>
      </c>
      <c r="D541" s="136"/>
      <c r="E541" s="136"/>
      <c r="F541" s="137">
        <v>50000</v>
      </c>
      <c r="G541" s="137">
        <v>50000</v>
      </c>
    </row>
    <row r="542" spans="1:7" ht="47.25">
      <c r="A542" s="136" t="s">
        <v>1400</v>
      </c>
      <c r="B542" s="135" t="s">
        <v>97</v>
      </c>
      <c r="C542" s="136" t="s">
        <v>98</v>
      </c>
      <c r="D542" s="136"/>
      <c r="E542" s="136"/>
      <c r="F542" s="137">
        <v>50000</v>
      </c>
      <c r="G542" s="137">
        <v>50000</v>
      </c>
    </row>
    <row r="543" spans="1:7" ht="31.5">
      <c r="A543" s="136" t="s">
        <v>1401</v>
      </c>
      <c r="B543" s="135" t="s">
        <v>950</v>
      </c>
      <c r="C543" s="136" t="s">
        <v>98</v>
      </c>
      <c r="D543" s="136" t="s">
        <v>625</v>
      </c>
      <c r="E543" s="136"/>
      <c r="F543" s="137">
        <v>50000</v>
      </c>
      <c r="G543" s="137">
        <v>50000</v>
      </c>
    </row>
    <row r="544" spans="1:7" ht="31.5">
      <c r="A544" s="136" t="s">
        <v>1402</v>
      </c>
      <c r="B544" s="135" t="s">
        <v>626</v>
      </c>
      <c r="C544" s="136" t="s">
        <v>98</v>
      </c>
      <c r="D544" s="136" t="s">
        <v>257</v>
      </c>
      <c r="E544" s="136"/>
      <c r="F544" s="137">
        <v>50000</v>
      </c>
      <c r="G544" s="137">
        <v>50000</v>
      </c>
    </row>
    <row r="545" spans="1:7" ht="15.75">
      <c r="A545" s="136" t="s">
        <v>1403</v>
      </c>
      <c r="B545" s="135" t="s">
        <v>35</v>
      </c>
      <c r="C545" s="136" t="s">
        <v>98</v>
      </c>
      <c r="D545" s="136" t="s">
        <v>257</v>
      </c>
      <c r="E545" s="136" t="s">
        <v>0</v>
      </c>
      <c r="F545" s="137">
        <v>50000</v>
      </c>
      <c r="G545" s="137">
        <v>50000</v>
      </c>
    </row>
    <row r="546" spans="1:7" ht="15.75">
      <c r="A546" s="136" t="s">
        <v>1404</v>
      </c>
      <c r="B546" s="135" t="s">
        <v>36</v>
      </c>
      <c r="C546" s="136" t="s">
        <v>98</v>
      </c>
      <c r="D546" s="136" t="s">
        <v>257</v>
      </c>
      <c r="E546" s="136" t="s">
        <v>1</v>
      </c>
      <c r="F546" s="137">
        <v>50000</v>
      </c>
      <c r="G546" s="137">
        <v>50000</v>
      </c>
    </row>
    <row r="547" spans="1:7" ht="15.75">
      <c r="A547" s="133" t="s">
        <v>343</v>
      </c>
      <c r="B547" s="132" t="s">
        <v>36</v>
      </c>
      <c r="C547" s="133" t="s">
        <v>98</v>
      </c>
      <c r="D547" s="133" t="s">
        <v>257</v>
      </c>
      <c r="E547" s="133" t="s">
        <v>1</v>
      </c>
      <c r="F547" s="134">
        <v>50000</v>
      </c>
      <c r="G547" s="134">
        <v>50000</v>
      </c>
    </row>
    <row r="548" spans="1:7" ht="31.5">
      <c r="A548" s="136" t="s">
        <v>1405</v>
      </c>
      <c r="B548" s="135" t="s">
        <v>539</v>
      </c>
      <c r="C548" s="136" t="s">
        <v>19</v>
      </c>
      <c r="D548" s="136"/>
      <c r="E548" s="136"/>
      <c r="F548" s="137">
        <v>3307408.29</v>
      </c>
      <c r="G548" s="137">
        <v>3248788.29</v>
      </c>
    </row>
    <row r="549" spans="1:7" ht="31.5">
      <c r="A549" s="136" t="s">
        <v>1406</v>
      </c>
      <c r="B549" s="135" t="s">
        <v>1003</v>
      </c>
      <c r="C549" s="136" t="s">
        <v>20</v>
      </c>
      <c r="D549" s="136"/>
      <c r="E549" s="136"/>
      <c r="F549" s="137">
        <v>20000</v>
      </c>
      <c r="G549" s="137">
        <v>5200</v>
      </c>
    </row>
    <row r="550" spans="1:7" ht="94.5">
      <c r="A550" s="136" t="s">
        <v>1686</v>
      </c>
      <c r="B550" s="138" t="s">
        <v>1710</v>
      </c>
      <c r="C550" s="136" t="s">
        <v>1711</v>
      </c>
      <c r="D550" s="136"/>
      <c r="E550" s="136"/>
      <c r="F550" s="137">
        <v>5000</v>
      </c>
      <c r="G550" s="137">
        <v>1300</v>
      </c>
    </row>
    <row r="551" spans="1:7" ht="15.75">
      <c r="A551" s="136" t="s">
        <v>1407</v>
      </c>
      <c r="B551" s="135" t="s">
        <v>540</v>
      </c>
      <c r="C551" s="136" t="s">
        <v>1711</v>
      </c>
      <c r="D551" s="136" t="s">
        <v>541</v>
      </c>
      <c r="E551" s="136"/>
      <c r="F551" s="137">
        <v>5000</v>
      </c>
      <c r="G551" s="137">
        <v>1300</v>
      </c>
    </row>
    <row r="552" spans="1:7" ht="47.25">
      <c r="A552" s="136" t="s">
        <v>1408</v>
      </c>
      <c r="B552" s="135" t="s">
        <v>953</v>
      </c>
      <c r="C552" s="136" t="s">
        <v>1711</v>
      </c>
      <c r="D552" s="136" t="s">
        <v>559</v>
      </c>
      <c r="E552" s="136"/>
      <c r="F552" s="137">
        <v>5000</v>
      </c>
      <c r="G552" s="137">
        <v>1300</v>
      </c>
    </row>
    <row r="553" spans="1:7" ht="15.75">
      <c r="A553" s="136" t="s">
        <v>1409</v>
      </c>
      <c r="B553" s="135" t="s">
        <v>531</v>
      </c>
      <c r="C553" s="136" t="s">
        <v>1711</v>
      </c>
      <c r="D553" s="136" t="s">
        <v>559</v>
      </c>
      <c r="E553" s="136" t="s">
        <v>504</v>
      </c>
      <c r="F553" s="137">
        <v>5000</v>
      </c>
      <c r="G553" s="137">
        <v>1300</v>
      </c>
    </row>
    <row r="554" spans="1:7" ht="15.75">
      <c r="A554" s="136" t="s">
        <v>1410</v>
      </c>
      <c r="B554" s="135" t="s">
        <v>550</v>
      </c>
      <c r="C554" s="136" t="s">
        <v>1711</v>
      </c>
      <c r="D554" s="136" t="s">
        <v>559</v>
      </c>
      <c r="E554" s="136" t="s">
        <v>482</v>
      </c>
      <c r="F554" s="137">
        <v>5000</v>
      </c>
      <c r="G554" s="137">
        <v>1300</v>
      </c>
    </row>
    <row r="555" spans="1:7" ht="15.75">
      <c r="A555" s="133" t="s">
        <v>1411</v>
      </c>
      <c r="B555" s="132" t="s">
        <v>550</v>
      </c>
      <c r="C555" s="133" t="s">
        <v>1711</v>
      </c>
      <c r="D555" s="133" t="s">
        <v>559</v>
      </c>
      <c r="E555" s="133" t="s">
        <v>482</v>
      </c>
      <c r="F555" s="134">
        <v>5000</v>
      </c>
      <c r="G555" s="134">
        <v>1300</v>
      </c>
    </row>
    <row r="556" spans="1:7" ht="94.5">
      <c r="A556" s="136" t="s">
        <v>1412</v>
      </c>
      <c r="B556" s="138" t="s">
        <v>1712</v>
      </c>
      <c r="C556" s="136" t="s">
        <v>1713</v>
      </c>
      <c r="D556" s="136"/>
      <c r="E556" s="136"/>
      <c r="F556" s="137">
        <v>15000</v>
      </c>
      <c r="G556" s="137">
        <v>3900</v>
      </c>
    </row>
    <row r="557" spans="1:7" ht="15.75">
      <c r="A557" s="136" t="s">
        <v>1413</v>
      </c>
      <c r="B557" s="135" t="s">
        <v>540</v>
      </c>
      <c r="C557" s="136" t="s">
        <v>1713</v>
      </c>
      <c r="D557" s="136" t="s">
        <v>541</v>
      </c>
      <c r="E557" s="136"/>
      <c r="F557" s="137">
        <v>15000</v>
      </c>
      <c r="G557" s="137">
        <v>3900</v>
      </c>
    </row>
    <row r="558" spans="1:7" ht="47.25">
      <c r="A558" s="136" t="s">
        <v>1414</v>
      </c>
      <c r="B558" s="135" t="s">
        <v>953</v>
      </c>
      <c r="C558" s="136" t="s">
        <v>1713</v>
      </c>
      <c r="D558" s="136" t="s">
        <v>559</v>
      </c>
      <c r="E558" s="136"/>
      <c r="F558" s="137">
        <v>15000</v>
      </c>
      <c r="G558" s="137">
        <v>3900</v>
      </c>
    </row>
    <row r="559" spans="1:7" ht="15.75">
      <c r="A559" s="136" t="s">
        <v>1415</v>
      </c>
      <c r="B559" s="135" t="s">
        <v>531</v>
      </c>
      <c r="C559" s="136" t="s">
        <v>1713</v>
      </c>
      <c r="D559" s="136" t="s">
        <v>559</v>
      </c>
      <c r="E559" s="136" t="s">
        <v>504</v>
      </c>
      <c r="F559" s="137">
        <v>15000</v>
      </c>
      <c r="G559" s="137">
        <v>3900</v>
      </c>
    </row>
    <row r="560" spans="1:7" ht="15.75">
      <c r="A560" s="136" t="s">
        <v>1416</v>
      </c>
      <c r="B560" s="135" t="s">
        <v>550</v>
      </c>
      <c r="C560" s="136" t="s">
        <v>1713</v>
      </c>
      <c r="D560" s="136" t="s">
        <v>559</v>
      </c>
      <c r="E560" s="136" t="s">
        <v>482</v>
      </c>
      <c r="F560" s="137">
        <v>15000</v>
      </c>
      <c r="G560" s="137">
        <v>3900</v>
      </c>
    </row>
    <row r="561" spans="1:7" ht="15.75">
      <c r="A561" s="133" t="s">
        <v>1417</v>
      </c>
      <c r="B561" s="132" t="s">
        <v>550</v>
      </c>
      <c r="C561" s="133" t="s">
        <v>1713</v>
      </c>
      <c r="D561" s="133" t="s">
        <v>559</v>
      </c>
      <c r="E561" s="133" t="s">
        <v>482</v>
      </c>
      <c r="F561" s="134">
        <v>15000</v>
      </c>
      <c r="G561" s="134">
        <v>3900</v>
      </c>
    </row>
    <row r="562" spans="1:7" ht="31.5">
      <c r="A562" s="136" t="s">
        <v>1418</v>
      </c>
      <c r="B562" s="135" t="s">
        <v>562</v>
      </c>
      <c r="C562" s="136" t="s">
        <v>23</v>
      </c>
      <c r="D562" s="136"/>
      <c r="E562" s="136"/>
      <c r="F562" s="137">
        <v>101500</v>
      </c>
      <c r="G562" s="137">
        <v>101500</v>
      </c>
    </row>
    <row r="563" spans="1:7" ht="126">
      <c r="A563" s="136" t="s">
        <v>1419</v>
      </c>
      <c r="B563" s="138" t="s">
        <v>563</v>
      </c>
      <c r="C563" s="136" t="s">
        <v>86</v>
      </c>
      <c r="D563" s="136"/>
      <c r="E563" s="136"/>
      <c r="F563" s="137">
        <v>101500</v>
      </c>
      <c r="G563" s="137">
        <v>101500</v>
      </c>
    </row>
    <row r="564" spans="1:7" ht="31.5">
      <c r="A564" s="136" t="s">
        <v>1420</v>
      </c>
      <c r="B564" s="135" t="s">
        <v>950</v>
      </c>
      <c r="C564" s="136" t="s">
        <v>86</v>
      </c>
      <c r="D564" s="136" t="s">
        <v>625</v>
      </c>
      <c r="E564" s="136"/>
      <c r="F564" s="137">
        <v>101500</v>
      </c>
      <c r="G564" s="137">
        <v>101500</v>
      </c>
    </row>
    <row r="565" spans="1:7" ht="31.5">
      <c r="A565" s="136" t="s">
        <v>1421</v>
      </c>
      <c r="B565" s="135" t="s">
        <v>626</v>
      </c>
      <c r="C565" s="136" t="s">
        <v>86</v>
      </c>
      <c r="D565" s="136" t="s">
        <v>257</v>
      </c>
      <c r="E565" s="136"/>
      <c r="F565" s="137">
        <v>101500</v>
      </c>
      <c r="G565" s="137">
        <v>101500</v>
      </c>
    </row>
    <row r="566" spans="1:7" ht="15.75">
      <c r="A566" s="136" t="s">
        <v>1422</v>
      </c>
      <c r="B566" s="135" t="s">
        <v>531</v>
      </c>
      <c r="C566" s="136" t="s">
        <v>86</v>
      </c>
      <c r="D566" s="136" t="s">
        <v>257</v>
      </c>
      <c r="E566" s="136" t="s">
        <v>504</v>
      </c>
      <c r="F566" s="137">
        <v>101500</v>
      </c>
      <c r="G566" s="137">
        <v>101500</v>
      </c>
    </row>
    <row r="567" spans="1:7" ht="15.75">
      <c r="A567" s="136" t="s">
        <v>1423</v>
      </c>
      <c r="B567" s="135" t="s">
        <v>553</v>
      </c>
      <c r="C567" s="136" t="s">
        <v>86</v>
      </c>
      <c r="D567" s="136" t="s">
        <v>257</v>
      </c>
      <c r="E567" s="136" t="s">
        <v>481</v>
      </c>
      <c r="F567" s="137">
        <v>101500</v>
      </c>
      <c r="G567" s="137">
        <v>101500</v>
      </c>
    </row>
    <row r="568" spans="1:7" ht="15.75">
      <c r="A568" s="133" t="s">
        <v>1424</v>
      </c>
      <c r="B568" s="132" t="s">
        <v>553</v>
      </c>
      <c r="C568" s="133" t="s">
        <v>86</v>
      </c>
      <c r="D568" s="133" t="s">
        <v>257</v>
      </c>
      <c r="E568" s="133" t="s">
        <v>481</v>
      </c>
      <c r="F568" s="134">
        <v>101500</v>
      </c>
      <c r="G568" s="134">
        <v>101500</v>
      </c>
    </row>
    <row r="569" spans="1:7" ht="31.5">
      <c r="A569" s="136" t="s">
        <v>1425</v>
      </c>
      <c r="B569" s="135" t="s">
        <v>362</v>
      </c>
      <c r="C569" s="136" t="s">
        <v>22</v>
      </c>
      <c r="D569" s="136"/>
      <c r="E569" s="136"/>
      <c r="F569" s="137">
        <v>3133888.29</v>
      </c>
      <c r="G569" s="137">
        <v>3142088.29</v>
      </c>
    </row>
    <row r="570" spans="1:7" ht="63">
      <c r="A570" s="136" t="s">
        <v>1426</v>
      </c>
      <c r="B570" s="135" t="s">
        <v>560</v>
      </c>
      <c r="C570" s="136" t="s">
        <v>84</v>
      </c>
      <c r="D570" s="136"/>
      <c r="E570" s="136"/>
      <c r="F570" s="137">
        <v>659988.29</v>
      </c>
      <c r="G570" s="137">
        <v>659988.29</v>
      </c>
    </row>
    <row r="571" spans="1:7" ht="63">
      <c r="A571" s="136" t="s">
        <v>1427</v>
      </c>
      <c r="B571" s="135" t="s">
        <v>623</v>
      </c>
      <c r="C571" s="136" t="s">
        <v>84</v>
      </c>
      <c r="D571" s="136" t="s">
        <v>256</v>
      </c>
      <c r="E571" s="136"/>
      <c r="F571" s="137">
        <v>659988.29</v>
      </c>
      <c r="G571" s="137">
        <v>659988.29</v>
      </c>
    </row>
    <row r="572" spans="1:7" ht="31.5">
      <c r="A572" s="136" t="s">
        <v>1428</v>
      </c>
      <c r="B572" s="135" t="s">
        <v>624</v>
      </c>
      <c r="C572" s="136" t="s">
        <v>84</v>
      </c>
      <c r="D572" s="136" t="s">
        <v>270</v>
      </c>
      <c r="E572" s="136"/>
      <c r="F572" s="137">
        <v>659988.29</v>
      </c>
      <c r="G572" s="137">
        <v>659988.29</v>
      </c>
    </row>
    <row r="573" spans="1:7" ht="15.75">
      <c r="A573" s="136" t="s">
        <v>1429</v>
      </c>
      <c r="B573" s="135" t="s">
        <v>531</v>
      </c>
      <c r="C573" s="136" t="s">
        <v>84</v>
      </c>
      <c r="D573" s="136" t="s">
        <v>270</v>
      </c>
      <c r="E573" s="136" t="s">
        <v>504</v>
      </c>
      <c r="F573" s="137">
        <v>659988.29</v>
      </c>
      <c r="G573" s="137">
        <v>659988.29</v>
      </c>
    </row>
    <row r="574" spans="1:7" ht="15.75">
      <c r="A574" s="136" t="s">
        <v>1430</v>
      </c>
      <c r="B574" s="135" t="s">
        <v>550</v>
      </c>
      <c r="C574" s="136" t="s">
        <v>84</v>
      </c>
      <c r="D574" s="136" t="s">
        <v>270</v>
      </c>
      <c r="E574" s="136" t="s">
        <v>482</v>
      </c>
      <c r="F574" s="137">
        <v>659988.29</v>
      </c>
      <c r="G574" s="137">
        <v>659988.29</v>
      </c>
    </row>
    <row r="575" spans="1:7" ht="15.75">
      <c r="A575" s="133" t="s">
        <v>1431</v>
      </c>
      <c r="B575" s="132" t="s">
        <v>550</v>
      </c>
      <c r="C575" s="133" t="s">
        <v>84</v>
      </c>
      <c r="D575" s="133" t="s">
        <v>270</v>
      </c>
      <c r="E575" s="133" t="s">
        <v>482</v>
      </c>
      <c r="F575" s="134">
        <v>659988.29</v>
      </c>
      <c r="G575" s="134">
        <v>659988.29</v>
      </c>
    </row>
    <row r="576" spans="1:7" ht="94.5">
      <c r="A576" s="136" t="s">
        <v>1432</v>
      </c>
      <c r="B576" s="138" t="s">
        <v>561</v>
      </c>
      <c r="C576" s="136" t="s">
        <v>85</v>
      </c>
      <c r="D576" s="136"/>
      <c r="E576" s="136"/>
      <c r="F576" s="137">
        <v>2473900</v>
      </c>
      <c r="G576" s="137">
        <v>2482100</v>
      </c>
    </row>
    <row r="577" spans="1:7" ht="63">
      <c r="A577" s="136" t="s">
        <v>1433</v>
      </c>
      <c r="B577" s="135" t="s">
        <v>623</v>
      </c>
      <c r="C577" s="136" t="s">
        <v>85</v>
      </c>
      <c r="D577" s="136" t="s">
        <v>256</v>
      </c>
      <c r="E577" s="136"/>
      <c r="F577" s="137">
        <v>2084700</v>
      </c>
      <c r="G577" s="137">
        <v>2084700</v>
      </c>
    </row>
    <row r="578" spans="1:7" ht="31.5">
      <c r="A578" s="136" t="s">
        <v>1434</v>
      </c>
      <c r="B578" s="135" t="s">
        <v>624</v>
      </c>
      <c r="C578" s="136" t="s">
        <v>85</v>
      </c>
      <c r="D578" s="136" t="s">
        <v>270</v>
      </c>
      <c r="E578" s="136"/>
      <c r="F578" s="137">
        <v>2084700</v>
      </c>
      <c r="G578" s="137">
        <v>2084700</v>
      </c>
    </row>
    <row r="579" spans="1:7" ht="15.75">
      <c r="A579" s="136" t="s">
        <v>1435</v>
      </c>
      <c r="B579" s="135" t="s">
        <v>531</v>
      </c>
      <c r="C579" s="136" t="s">
        <v>85</v>
      </c>
      <c r="D579" s="136" t="s">
        <v>270</v>
      </c>
      <c r="E579" s="136" t="s">
        <v>504</v>
      </c>
      <c r="F579" s="137">
        <v>2084700</v>
      </c>
      <c r="G579" s="137">
        <v>2084700</v>
      </c>
    </row>
    <row r="580" spans="1:7" ht="15.75">
      <c r="A580" s="136" t="s">
        <v>1436</v>
      </c>
      <c r="B580" s="135" t="s">
        <v>550</v>
      </c>
      <c r="C580" s="136" t="s">
        <v>85</v>
      </c>
      <c r="D580" s="136" t="s">
        <v>270</v>
      </c>
      <c r="E580" s="136" t="s">
        <v>482</v>
      </c>
      <c r="F580" s="137">
        <v>2084700</v>
      </c>
      <c r="G580" s="137">
        <v>2084700</v>
      </c>
    </row>
    <row r="581" spans="1:7" ht="15.75">
      <c r="A581" s="133" t="s">
        <v>1437</v>
      </c>
      <c r="B581" s="132" t="s">
        <v>550</v>
      </c>
      <c r="C581" s="133" t="s">
        <v>85</v>
      </c>
      <c r="D581" s="133" t="s">
        <v>270</v>
      </c>
      <c r="E581" s="133" t="s">
        <v>482</v>
      </c>
      <c r="F581" s="134">
        <v>2084700</v>
      </c>
      <c r="G581" s="134">
        <v>2084700</v>
      </c>
    </row>
    <row r="582" spans="1:7" ht="31.5">
      <c r="A582" s="136" t="s">
        <v>1438</v>
      </c>
      <c r="B582" s="135" t="s">
        <v>950</v>
      </c>
      <c r="C582" s="136" t="s">
        <v>85</v>
      </c>
      <c r="D582" s="136" t="s">
        <v>625</v>
      </c>
      <c r="E582" s="136"/>
      <c r="F582" s="137">
        <v>389200</v>
      </c>
      <c r="G582" s="137">
        <v>397400</v>
      </c>
    </row>
    <row r="583" spans="1:7" ht="31.5">
      <c r="A583" s="136" t="s">
        <v>1439</v>
      </c>
      <c r="B583" s="135" t="s">
        <v>626</v>
      </c>
      <c r="C583" s="136" t="s">
        <v>85</v>
      </c>
      <c r="D583" s="136" t="s">
        <v>257</v>
      </c>
      <c r="E583" s="136"/>
      <c r="F583" s="137">
        <v>389200</v>
      </c>
      <c r="G583" s="137">
        <v>397400</v>
      </c>
    </row>
    <row r="584" spans="1:7" ht="15.75">
      <c r="A584" s="136" t="s">
        <v>1440</v>
      </c>
      <c r="B584" s="135" t="s">
        <v>531</v>
      </c>
      <c r="C584" s="136" t="s">
        <v>85</v>
      </c>
      <c r="D584" s="136" t="s">
        <v>257</v>
      </c>
      <c r="E584" s="136" t="s">
        <v>504</v>
      </c>
      <c r="F584" s="137">
        <v>389200</v>
      </c>
      <c r="G584" s="137">
        <v>397400</v>
      </c>
    </row>
    <row r="585" spans="1:7" ht="15.75">
      <c r="A585" s="136" t="s">
        <v>1441</v>
      </c>
      <c r="B585" s="135" t="s">
        <v>550</v>
      </c>
      <c r="C585" s="136" t="s">
        <v>85</v>
      </c>
      <c r="D585" s="136" t="s">
        <v>257</v>
      </c>
      <c r="E585" s="136" t="s">
        <v>482</v>
      </c>
      <c r="F585" s="137">
        <v>389200</v>
      </c>
      <c r="G585" s="137">
        <v>397400</v>
      </c>
    </row>
    <row r="586" spans="1:7" ht="15.75">
      <c r="A586" s="133" t="s">
        <v>1442</v>
      </c>
      <c r="B586" s="132" t="s">
        <v>550</v>
      </c>
      <c r="C586" s="133" t="s">
        <v>85</v>
      </c>
      <c r="D586" s="133" t="s">
        <v>257</v>
      </c>
      <c r="E586" s="133" t="s">
        <v>482</v>
      </c>
      <c r="F586" s="134">
        <v>389200</v>
      </c>
      <c r="G586" s="134">
        <v>397400</v>
      </c>
    </row>
    <row r="587" spans="1:7" ht="15.75">
      <c r="A587" s="136" t="s">
        <v>1443</v>
      </c>
      <c r="B587" s="135" t="s">
        <v>1714</v>
      </c>
      <c r="C587" s="136" t="s">
        <v>1715</v>
      </c>
      <c r="D587" s="136"/>
      <c r="E587" s="136"/>
      <c r="F587" s="137">
        <v>52020</v>
      </c>
      <c r="G587" s="137">
        <v>0</v>
      </c>
    </row>
    <row r="588" spans="1:7" ht="110.25">
      <c r="A588" s="136" t="s">
        <v>1444</v>
      </c>
      <c r="B588" s="138" t="s">
        <v>1716</v>
      </c>
      <c r="C588" s="136" t="s">
        <v>1717</v>
      </c>
      <c r="D588" s="136"/>
      <c r="E588" s="136"/>
      <c r="F588" s="137">
        <v>52020</v>
      </c>
      <c r="G588" s="137">
        <v>0</v>
      </c>
    </row>
    <row r="589" spans="1:7" ht="31.5">
      <c r="A589" s="136" t="s">
        <v>1445</v>
      </c>
      <c r="B589" s="135" t="s">
        <v>950</v>
      </c>
      <c r="C589" s="136" t="s">
        <v>1717</v>
      </c>
      <c r="D589" s="136" t="s">
        <v>625</v>
      </c>
      <c r="E589" s="136"/>
      <c r="F589" s="137">
        <v>0</v>
      </c>
      <c r="G589" s="137">
        <v>0</v>
      </c>
    </row>
    <row r="590" spans="1:7" ht="31.5">
      <c r="A590" s="136" t="s">
        <v>1446</v>
      </c>
      <c r="B590" s="135" t="s">
        <v>626</v>
      </c>
      <c r="C590" s="136" t="s">
        <v>1717</v>
      </c>
      <c r="D590" s="136" t="s">
        <v>257</v>
      </c>
      <c r="E590" s="136"/>
      <c r="F590" s="137">
        <v>0</v>
      </c>
      <c r="G590" s="137">
        <v>0</v>
      </c>
    </row>
    <row r="591" spans="1:7" ht="15.75">
      <c r="A591" s="136" t="s">
        <v>1447</v>
      </c>
      <c r="B591" s="135" t="s">
        <v>382</v>
      </c>
      <c r="C591" s="136" t="s">
        <v>1717</v>
      </c>
      <c r="D591" s="136" t="s">
        <v>257</v>
      </c>
      <c r="E591" s="136" t="s">
        <v>505</v>
      </c>
      <c r="F591" s="137">
        <v>0</v>
      </c>
      <c r="G591" s="137">
        <v>0</v>
      </c>
    </row>
    <row r="592" spans="1:7" ht="15.75">
      <c r="A592" s="136" t="s">
        <v>1448</v>
      </c>
      <c r="B592" s="135" t="s">
        <v>554</v>
      </c>
      <c r="C592" s="136" t="s">
        <v>1717</v>
      </c>
      <c r="D592" s="136" t="s">
        <v>257</v>
      </c>
      <c r="E592" s="136" t="s">
        <v>599</v>
      </c>
      <c r="F592" s="137">
        <v>0</v>
      </c>
      <c r="G592" s="137">
        <v>0</v>
      </c>
    </row>
    <row r="593" spans="1:7" ht="15.75">
      <c r="A593" s="133" t="s">
        <v>1449</v>
      </c>
      <c r="B593" s="132" t="s">
        <v>554</v>
      </c>
      <c r="C593" s="133" t="s">
        <v>1729</v>
      </c>
      <c r="D593" s="133" t="s">
        <v>257</v>
      </c>
      <c r="E593" s="133" t="s">
        <v>599</v>
      </c>
      <c r="F593" s="134">
        <v>0</v>
      </c>
      <c r="G593" s="134">
        <v>0</v>
      </c>
    </row>
    <row r="594" spans="1:7" ht="15.75">
      <c r="A594" s="136" t="s">
        <v>1450</v>
      </c>
      <c r="B594" s="135" t="s">
        <v>540</v>
      </c>
      <c r="C594" s="136" t="s">
        <v>1717</v>
      </c>
      <c r="D594" s="136" t="s">
        <v>541</v>
      </c>
      <c r="E594" s="136"/>
      <c r="F594" s="137">
        <v>52020</v>
      </c>
      <c r="G594" s="137">
        <v>0</v>
      </c>
    </row>
    <row r="595" spans="1:7" ht="47.25">
      <c r="A595" s="136" t="s">
        <v>1451</v>
      </c>
      <c r="B595" s="135" t="s">
        <v>953</v>
      </c>
      <c r="C595" s="136" t="s">
        <v>1717</v>
      </c>
      <c r="D595" s="136" t="s">
        <v>559</v>
      </c>
      <c r="E595" s="136"/>
      <c r="F595" s="137">
        <v>52020</v>
      </c>
      <c r="G595" s="137">
        <v>0</v>
      </c>
    </row>
    <row r="596" spans="1:7" ht="15.75">
      <c r="A596" s="136" t="s">
        <v>1452</v>
      </c>
      <c r="B596" s="135" t="s">
        <v>531</v>
      </c>
      <c r="C596" s="136" t="s">
        <v>1717</v>
      </c>
      <c r="D596" s="136" t="s">
        <v>559</v>
      </c>
      <c r="E596" s="136" t="s">
        <v>504</v>
      </c>
      <c r="F596" s="137">
        <v>52020</v>
      </c>
      <c r="G596" s="137">
        <v>0</v>
      </c>
    </row>
    <row r="597" spans="1:7" ht="15.75">
      <c r="A597" s="136" t="s">
        <v>1453</v>
      </c>
      <c r="B597" s="135" t="s">
        <v>553</v>
      </c>
      <c r="C597" s="136" t="s">
        <v>1717</v>
      </c>
      <c r="D597" s="136" t="s">
        <v>559</v>
      </c>
      <c r="E597" s="136" t="s">
        <v>481</v>
      </c>
      <c r="F597" s="137">
        <v>52020</v>
      </c>
      <c r="G597" s="137">
        <v>0</v>
      </c>
    </row>
    <row r="598" spans="1:7" ht="15.75">
      <c r="A598" s="133" t="s">
        <v>1454</v>
      </c>
      <c r="B598" s="132" t="s">
        <v>553</v>
      </c>
      <c r="C598" s="133" t="s">
        <v>1718</v>
      </c>
      <c r="D598" s="133" t="s">
        <v>559</v>
      </c>
      <c r="E598" s="133" t="s">
        <v>481</v>
      </c>
      <c r="F598" s="134">
        <v>7710</v>
      </c>
      <c r="G598" s="134">
        <v>0</v>
      </c>
    </row>
    <row r="599" spans="1:7" ht="15.75">
      <c r="A599" s="133" t="s">
        <v>1455</v>
      </c>
      <c r="B599" s="132" t="s">
        <v>553</v>
      </c>
      <c r="C599" s="133" t="s">
        <v>1719</v>
      </c>
      <c r="D599" s="133" t="s">
        <v>559</v>
      </c>
      <c r="E599" s="133" t="s">
        <v>481</v>
      </c>
      <c r="F599" s="134">
        <v>32310</v>
      </c>
      <c r="G599" s="134">
        <v>0</v>
      </c>
    </row>
    <row r="600" spans="1:7" ht="15.75">
      <c r="A600" s="133" t="s">
        <v>1456</v>
      </c>
      <c r="B600" s="132" t="s">
        <v>553</v>
      </c>
      <c r="C600" s="133" t="s">
        <v>1720</v>
      </c>
      <c r="D600" s="133" t="s">
        <v>559</v>
      </c>
      <c r="E600" s="133" t="s">
        <v>481</v>
      </c>
      <c r="F600" s="134">
        <v>12000</v>
      </c>
      <c r="G600" s="134">
        <v>0</v>
      </c>
    </row>
    <row r="601" spans="1:7" ht="31.5">
      <c r="A601" s="136" t="s">
        <v>1457</v>
      </c>
      <c r="B601" s="135" t="s">
        <v>1721</v>
      </c>
      <c r="C601" s="136" t="s">
        <v>1722</v>
      </c>
      <c r="D601" s="136"/>
      <c r="E601" s="136"/>
      <c r="F601" s="137">
        <v>0</v>
      </c>
      <c r="G601" s="137">
        <v>0</v>
      </c>
    </row>
    <row r="602" spans="1:7" ht="126">
      <c r="A602" s="136" t="s">
        <v>1458</v>
      </c>
      <c r="B602" s="138" t="s">
        <v>1723</v>
      </c>
      <c r="C602" s="136" t="s">
        <v>1724</v>
      </c>
      <c r="D602" s="136"/>
      <c r="E602" s="136"/>
      <c r="F602" s="137">
        <v>0</v>
      </c>
      <c r="G602" s="137">
        <v>0</v>
      </c>
    </row>
    <row r="603" spans="1:7" ht="31.5">
      <c r="A603" s="136" t="s">
        <v>1459</v>
      </c>
      <c r="B603" s="135" t="s">
        <v>950</v>
      </c>
      <c r="C603" s="136" t="s">
        <v>1724</v>
      </c>
      <c r="D603" s="136" t="s">
        <v>625</v>
      </c>
      <c r="E603" s="136"/>
      <c r="F603" s="137">
        <v>0</v>
      </c>
      <c r="G603" s="137">
        <v>0</v>
      </c>
    </row>
    <row r="604" spans="1:7" ht="31.5">
      <c r="A604" s="136" t="s">
        <v>1460</v>
      </c>
      <c r="B604" s="135" t="s">
        <v>626</v>
      </c>
      <c r="C604" s="136" t="s">
        <v>1724</v>
      </c>
      <c r="D604" s="136" t="s">
        <v>257</v>
      </c>
      <c r="E604" s="136"/>
      <c r="F604" s="137">
        <v>0</v>
      </c>
      <c r="G604" s="137">
        <v>0</v>
      </c>
    </row>
    <row r="605" spans="1:7" ht="15.75">
      <c r="A605" s="136" t="s">
        <v>1461</v>
      </c>
      <c r="B605" s="135" t="s">
        <v>382</v>
      </c>
      <c r="C605" s="136" t="s">
        <v>1724</v>
      </c>
      <c r="D605" s="136" t="s">
        <v>257</v>
      </c>
      <c r="E605" s="136" t="s">
        <v>505</v>
      </c>
      <c r="F605" s="137">
        <v>0</v>
      </c>
      <c r="G605" s="137">
        <v>0</v>
      </c>
    </row>
    <row r="606" spans="1:7" ht="15.75">
      <c r="A606" s="136" t="s">
        <v>1462</v>
      </c>
      <c r="B606" s="135" t="s">
        <v>555</v>
      </c>
      <c r="C606" s="136" t="s">
        <v>1724</v>
      </c>
      <c r="D606" s="136" t="s">
        <v>257</v>
      </c>
      <c r="E606" s="136" t="s">
        <v>600</v>
      </c>
      <c r="F606" s="137">
        <v>0</v>
      </c>
      <c r="G606" s="137">
        <v>0</v>
      </c>
    </row>
    <row r="607" spans="1:7" ht="15.75">
      <c r="A607" s="133" t="s">
        <v>611</v>
      </c>
      <c r="B607" s="132" t="s">
        <v>555</v>
      </c>
      <c r="C607" s="133" t="s">
        <v>1724</v>
      </c>
      <c r="D607" s="133" t="s">
        <v>257</v>
      </c>
      <c r="E607" s="133" t="s">
        <v>600</v>
      </c>
      <c r="F607" s="134">
        <v>0</v>
      </c>
      <c r="G607" s="134">
        <v>0</v>
      </c>
    </row>
    <row r="608" spans="1:7" ht="47.25">
      <c r="A608" s="136" t="s">
        <v>1463</v>
      </c>
      <c r="B608" s="135" t="s">
        <v>649</v>
      </c>
      <c r="C608" s="136" t="s">
        <v>650</v>
      </c>
      <c r="D608" s="136"/>
      <c r="E608" s="136"/>
      <c r="F608" s="137">
        <v>0</v>
      </c>
      <c r="G608" s="137">
        <v>0</v>
      </c>
    </row>
    <row r="609" spans="1:7" ht="31.5">
      <c r="A609" s="136" t="s">
        <v>1464</v>
      </c>
      <c r="B609" s="135" t="s">
        <v>651</v>
      </c>
      <c r="C609" s="136" t="s">
        <v>652</v>
      </c>
      <c r="D609" s="136"/>
      <c r="E609" s="136"/>
      <c r="F609" s="137">
        <v>0</v>
      </c>
      <c r="G609" s="137">
        <v>0</v>
      </c>
    </row>
    <row r="610" spans="1:7" ht="110.25">
      <c r="A610" s="136" t="s">
        <v>1465</v>
      </c>
      <c r="B610" s="138" t="s">
        <v>653</v>
      </c>
      <c r="C610" s="136" t="s">
        <v>654</v>
      </c>
      <c r="D610" s="136"/>
      <c r="E610" s="136"/>
      <c r="F610" s="137">
        <v>0</v>
      </c>
      <c r="G610" s="137">
        <v>0</v>
      </c>
    </row>
    <row r="611" spans="1:7" ht="15.75">
      <c r="A611" s="136" t="s">
        <v>1466</v>
      </c>
      <c r="B611" s="135" t="s">
        <v>540</v>
      </c>
      <c r="C611" s="136" t="s">
        <v>654</v>
      </c>
      <c r="D611" s="136" t="s">
        <v>541</v>
      </c>
      <c r="E611" s="136"/>
      <c r="F611" s="137">
        <v>0</v>
      </c>
      <c r="G611" s="137">
        <v>0</v>
      </c>
    </row>
    <row r="612" spans="1:7" ht="47.25">
      <c r="A612" s="136" t="s">
        <v>1467</v>
      </c>
      <c r="B612" s="135" t="s">
        <v>953</v>
      </c>
      <c r="C612" s="136" t="s">
        <v>654</v>
      </c>
      <c r="D612" s="136" t="s">
        <v>559</v>
      </c>
      <c r="E612" s="136"/>
      <c r="F612" s="137">
        <v>0</v>
      </c>
      <c r="G612" s="137">
        <v>0</v>
      </c>
    </row>
    <row r="613" spans="1:7" ht="15.75">
      <c r="A613" s="136" t="s">
        <v>1468</v>
      </c>
      <c r="B613" s="135" t="s">
        <v>531</v>
      </c>
      <c r="C613" s="136" t="s">
        <v>654</v>
      </c>
      <c r="D613" s="136" t="s">
        <v>559</v>
      </c>
      <c r="E613" s="136" t="s">
        <v>504</v>
      </c>
      <c r="F613" s="137">
        <v>0</v>
      </c>
      <c r="G613" s="137">
        <v>0</v>
      </c>
    </row>
    <row r="614" spans="1:7" ht="15.75">
      <c r="A614" s="136" t="s">
        <v>1469</v>
      </c>
      <c r="B614" s="135" t="s">
        <v>1697</v>
      </c>
      <c r="C614" s="136" t="s">
        <v>654</v>
      </c>
      <c r="D614" s="136" t="s">
        <v>559</v>
      </c>
      <c r="E614" s="136" t="s">
        <v>1698</v>
      </c>
      <c r="F614" s="137">
        <v>0</v>
      </c>
      <c r="G614" s="137">
        <v>0</v>
      </c>
    </row>
    <row r="615" spans="1:7" ht="15.75">
      <c r="A615" s="133" t="s">
        <v>1470</v>
      </c>
      <c r="B615" s="132" t="s">
        <v>1697</v>
      </c>
      <c r="C615" s="133" t="s">
        <v>654</v>
      </c>
      <c r="D615" s="133" t="s">
        <v>559</v>
      </c>
      <c r="E615" s="133" t="s">
        <v>1698</v>
      </c>
      <c r="F615" s="134">
        <v>0</v>
      </c>
      <c r="G615" s="134">
        <v>0</v>
      </c>
    </row>
    <row r="616" spans="1:7" ht="31.5">
      <c r="A616" s="136" t="s">
        <v>1471</v>
      </c>
      <c r="B616" s="135" t="s">
        <v>655</v>
      </c>
      <c r="C616" s="136" t="s">
        <v>656</v>
      </c>
      <c r="D616" s="136"/>
      <c r="E616" s="136"/>
      <c r="F616" s="137">
        <v>0</v>
      </c>
      <c r="G616" s="137">
        <v>0</v>
      </c>
    </row>
    <row r="617" spans="1:7" ht="110.25">
      <c r="A617" s="136" t="s">
        <v>613</v>
      </c>
      <c r="B617" s="138" t="s">
        <v>657</v>
      </c>
      <c r="C617" s="136" t="s">
        <v>658</v>
      </c>
      <c r="D617" s="136"/>
      <c r="E617" s="136"/>
      <c r="F617" s="137">
        <v>0</v>
      </c>
      <c r="G617" s="137">
        <v>0</v>
      </c>
    </row>
    <row r="618" spans="1:7" ht="15.75">
      <c r="A618" s="136" t="s">
        <v>1472</v>
      </c>
      <c r="B618" s="135" t="s">
        <v>540</v>
      </c>
      <c r="C618" s="136" t="s">
        <v>658</v>
      </c>
      <c r="D618" s="136" t="s">
        <v>541</v>
      </c>
      <c r="E618" s="136"/>
      <c r="F618" s="137">
        <v>0</v>
      </c>
      <c r="G618" s="137">
        <v>0</v>
      </c>
    </row>
    <row r="619" spans="1:7" ht="47.25">
      <c r="A619" s="136" t="s">
        <v>1473</v>
      </c>
      <c r="B619" s="135" t="s">
        <v>953</v>
      </c>
      <c r="C619" s="136" t="s">
        <v>658</v>
      </c>
      <c r="D619" s="136" t="s">
        <v>559</v>
      </c>
      <c r="E619" s="136"/>
      <c r="F619" s="137">
        <v>0</v>
      </c>
      <c r="G619" s="137">
        <v>0</v>
      </c>
    </row>
    <row r="620" spans="1:7" ht="15.75">
      <c r="A620" s="136" t="s">
        <v>1474</v>
      </c>
      <c r="B620" s="135" t="s">
        <v>531</v>
      </c>
      <c r="C620" s="136" t="s">
        <v>658</v>
      </c>
      <c r="D620" s="136" t="s">
        <v>559</v>
      </c>
      <c r="E620" s="136" t="s">
        <v>504</v>
      </c>
      <c r="F620" s="137">
        <v>0</v>
      </c>
      <c r="G620" s="137">
        <v>0</v>
      </c>
    </row>
    <row r="621" spans="1:7" ht="15.75">
      <c r="A621" s="136" t="s">
        <v>1475</v>
      </c>
      <c r="B621" s="135" t="s">
        <v>1697</v>
      </c>
      <c r="C621" s="136" t="s">
        <v>658</v>
      </c>
      <c r="D621" s="136" t="s">
        <v>559</v>
      </c>
      <c r="E621" s="136" t="s">
        <v>1698</v>
      </c>
      <c r="F621" s="137">
        <v>0</v>
      </c>
      <c r="G621" s="137">
        <v>0</v>
      </c>
    </row>
    <row r="622" spans="1:7" ht="15.75">
      <c r="A622" s="133" t="s">
        <v>1476</v>
      </c>
      <c r="B622" s="132" t="s">
        <v>1697</v>
      </c>
      <c r="C622" s="133" t="s">
        <v>658</v>
      </c>
      <c r="D622" s="133" t="s">
        <v>559</v>
      </c>
      <c r="E622" s="133" t="s">
        <v>1698</v>
      </c>
      <c r="F622" s="134">
        <v>0</v>
      </c>
      <c r="G622" s="134">
        <v>0</v>
      </c>
    </row>
    <row r="623" spans="1:7" ht="31.5">
      <c r="A623" s="136" t="s">
        <v>1477</v>
      </c>
      <c r="B623" s="135" t="s">
        <v>50</v>
      </c>
      <c r="C623" s="136" t="s">
        <v>51</v>
      </c>
      <c r="D623" s="136"/>
      <c r="E623" s="136"/>
      <c r="F623" s="137">
        <v>17298053.140000001</v>
      </c>
      <c r="G623" s="137">
        <v>17208475.41</v>
      </c>
    </row>
    <row r="624" spans="1:7" ht="31.5">
      <c r="A624" s="136" t="s">
        <v>1478</v>
      </c>
      <c r="B624" s="135" t="s">
        <v>359</v>
      </c>
      <c r="C624" s="136" t="s">
        <v>52</v>
      </c>
      <c r="D624" s="136"/>
      <c r="E624" s="136"/>
      <c r="F624" s="137">
        <v>982787.1</v>
      </c>
      <c r="G624" s="137">
        <v>982787.1</v>
      </c>
    </row>
    <row r="625" spans="1:7" ht="63">
      <c r="A625" s="136" t="s">
        <v>1479</v>
      </c>
      <c r="B625" s="135" t="s">
        <v>623</v>
      </c>
      <c r="C625" s="136" t="s">
        <v>52</v>
      </c>
      <c r="D625" s="136" t="s">
        <v>256</v>
      </c>
      <c r="E625" s="136"/>
      <c r="F625" s="137">
        <v>982787.1</v>
      </c>
      <c r="G625" s="137">
        <v>982787.1</v>
      </c>
    </row>
    <row r="626" spans="1:7" ht="31.5">
      <c r="A626" s="136" t="s">
        <v>1480</v>
      </c>
      <c r="B626" s="135" t="s">
        <v>624</v>
      </c>
      <c r="C626" s="136" t="s">
        <v>52</v>
      </c>
      <c r="D626" s="136" t="s">
        <v>270</v>
      </c>
      <c r="E626" s="136"/>
      <c r="F626" s="137">
        <v>982787.1</v>
      </c>
      <c r="G626" s="137">
        <v>982787.1</v>
      </c>
    </row>
    <row r="627" spans="1:7" ht="15.75">
      <c r="A627" s="136" t="s">
        <v>1481</v>
      </c>
      <c r="B627" s="135" t="s">
        <v>619</v>
      </c>
      <c r="C627" s="136" t="s">
        <v>52</v>
      </c>
      <c r="D627" s="136" t="s">
        <v>270</v>
      </c>
      <c r="E627" s="136" t="s">
        <v>501</v>
      </c>
      <c r="F627" s="137">
        <v>982787.1</v>
      </c>
      <c r="G627" s="137">
        <v>982787.1</v>
      </c>
    </row>
    <row r="628" spans="1:7" ht="31.5">
      <c r="A628" s="136" t="s">
        <v>1482</v>
      </c>
      <c r="B628" s="135" t="s">
        <v>1694</v>
      </c>
      <c r="C628" s="136" t="s">
        <v>52</v>
      </c>
      <c r="D628" s="136" t="s">
        <v>270</v>
      </c>
      <c r="E628" s="136" t="s">
        <v>260</v>
      </c>
      <c r="F628" s="137">
        <v>982787.1</v>
      </c>
      <c r="G628" s="137">
        <v>982787.1</v>
      </c>
    </row>
    <row r="629" spans="1:7" ht="31.5">
      <c r="A629" s="133" t="s">
        <v>1483</v>
      </c>
      <c r="B629" s="132" t="s">
        <v>1694</v>
      </c>
      <c r="C629" s="133" t="s">
        <v>52</v>
      </c>
      <c r="D629" s="133" t="s">
        <v>270</v>
      </c>
      <c r="E629" s="133" t="s">
        <v>260</v>
      </c>
      <c r="F629" s="134">
        <v>982787.1</v>
      </c>
      <c r="G629" s="134">
        <v>982787.1</v>
      </c>
    </row>
    <row r="630" spans="1:7" ht="31.5">
      <c r="A630" s="136" t="s">
        <v>1484</v>
      </c>
      <c r="B630" s="135" t="s">
        <v>360</v>
      </c>
      <c r="C630" s="136" t="s">
        <v>53</v>
      </c>
      <c r="D630" s="136"/>
      <c r="E630" s="136"/>
      <c r="F630" s="137">
        <v>13743472.609999999</v>
      </c>
      <c r="G630" s="137">
        <v>13652794.880000001</v>
      </c>
    </row>
    <row r="631" spans="1:7" ht="63">
      <c r="A631" s="136" t="s">
        <v>1485</v>
      </c>
      <c r="B631" s="135" t="s">
        <v>623</v>
      </c>
      <c r="C631" s="136" t="s">
        <v>53</v>
      </c>
      <c r="D631" s="136" t="s">
        <v>256</v>
      </c>
      <c r="E631" s="136"/>
      <c r="F631" s="137">
        <v>12081896.41</v>
      </c>
      <c r="G631" s="137">
        <v>12081896.41</v>
      </c>
    </row>
    <row r="632" spans="1:7" ht="31.5">
      <c r="A632" s="136" t="s">
        <v>1486</v>
      </c>
      <c r="B632" s="135" t="s">
        <v>624</v>
      </c>
      <c r="C632" s="136" t="s">
        <v>53</v>
      </c>
      <c r="D632" s="136" t="s">
        <v>270</v>
      </c>
      <c r="E632" s="136"/>
      <c r="F632" s="137">
        <v>12081896.41</v>
      </c>
      <c r="G632" s="137">
        <v>12081896.41</v>
      </c>
    </row>
    <row r="633" spans="1:7" ht="15.75">
      <c r="A633" s="136" t="s">
        <v>1487</v>
      </c>
      <c r="B633" s="135" t="s">
        <v>619</v>
      </c>
      <c r="C633" s="136" t="s">
        <v>53</v>
      </c>
      <c r="D633" s="136" t="s">
        <v>270</v>
      </c>
      <c r="E633" s="136" t="s">
        <v>501</v>
      </c>
      <c r="F633" s="137">
        <v>12081896.41</v>
      </c>
      <c r="G633" s="137">
        <v>12081896.41</v>
      </c>
    </row>
    <row r="634" spans="1:7" ht="47.25">
      <c r="A634" s="136" t="s">
        <v>1488</v>
      </c>
      <c r="B634" s="135" t="s">
        <v>451</v>
      </c>
      <c r="C634" s="136" t="s">
        <v>53</v>
      </c>
      <c r="D634" s="136" t="s">
        <v>270</v>
      </c>
      <c r="E634" s="136" t="s">
        <v>261</v>
      </c>
      <c r="F634" s="137">
        <v>2255854.16</v>
      </c>
      <c r="G634" s="137">
        <v>2255854.16</v>
      </c>
    </row>
    <row r="635" spans="1:7" ht="47.25">
      <c r="A635" s="133" t="s">
        <v>1489</v>
      </c>
      <c r="B635" s="132" t="s">
        <v>451</v>
      </c>
      <c r="C635" s="133" t="s">
        <v>53</v>
      </c>
      <c r="D635" s="133" t="s">
        <v>270</v>
      </c>
      <c r="E635" s="133" t="s">
        <v>261</v>
      </c>
      <c r="F635" s="134">
        <v>2255854.16</v>
      </c>
      <c r="G635" s="134">
        <v>2255854.16</v>
      </c>
    </row>
    <row r="636" spans="1:7" ht="47.25">
      <c r="A636" s="136" t="s">
        <v>1490</v>
      </c>
      <c r="B636" s="135" t="s">
        <v>452</v>
      </c>
      <c r="C636" s="136" t="s">
        <v>53</v>
      </c>
      <c r="D636" s="136" t="s">
        <v>270</v>
      </c>
      <c r="E636" s="136" t="s">
        <v>480</v>
      </c>
      <c r="F636" s="137">
        <v>9826042.25</v>
      </c>
      <c r="G636" s="137">
        <v>9826042.25</v>
      </c>
    </row>
    <row r="637" spans="1:7" ht="47.25">
      <c r="A637" s="133" t="s">
        <v>1491</v>
      </c>
      <c r="B637" s="132" t="s">
        <v>452</v>
      </c>
      <c r="C637" s="133" t="s">
        <v>53</v>
      </c>
      <c r="D637" s="133" t="s">
        <v>270</v>
      </c>
      <c r="E637" s="133" t="s">
        <v>480</v>
      </c>
      <c r="F637" s="134">
        <v>9826042.25</v>
      </c>
      <c r="G637" s="134">
        <v>9826042.25</v>
      </c>
    </row>
    <row r="638" spans="1:7" ht="31.5">
      <c r="A638" s="136" t="s">
        <v>1492</v>
      </c>
      <c r="B638" s="135" t="s">
        <v>950</v>
      </c>
      <c r="C638" s="136" t="s">
        <v>53</v>
      </c>
      <c r="D638" s="136" t="s">
        <v>625</v>
      </c>
      <c r="E638" s="136"/>
      <c r="F638" s="137">
        <v>1661576.2</v>
      </c>
      <c r="G638" s="137">
        <v>1570898.47</v>
      </c>
    </row>
    <row r="639" spans="1:7" ht="31.5">
      <c r="A639" s="136" t="s">
        <v>1493</v>
      </c>
      <c r="B639" s="135" t="s">
        <v>626</v>
      </c>
      <c r="C639" s="136" t="s">
        <v>53</v>
      </c>
      <c r="D639" s="136" t="s">
        <v>257</v>
      </c>
      <c r="E639" s="136"/>
      <c r="F639" s="137">
        <v>1661576.2</v>
      </c>
      <c r="G639" s="137">
        <v>1570898.47</v>
      </c>
    </row>
    <row r="640" spans="1:7" ht="15.75">
      <c r="A640" s="136" t="s">
        <v>1494</v>
      </c>
      <c r="B640" s="135" t="s">
        <v>619</v>
      </c>
      <c r="C640" s="136" t="s">
        <v>53</v>
      </c>
      <c r="D640" s="136" t="s">
        <v>257</v>
      </c>
      <c r="E640" s="136" t="s">
        <v>501</v>
      </c>
      <c r="F640" s="137">
        <v>1661576.2</v>
      </c>
      <c r="G640" s="137">
        <v>1570898.47</v>
      </c>
    </row>
    <row r="641" spans="1:7" ht="47.25">
      <c r="A641" s="136" t="s">
        <v>1495</v>
      </c>
      <c r="B641" s="135" t="s">
        <v>452</v>
      </c>
      <c r="C641" s="136" t="s">
        <v>53</v>
      </c>
      <c r="D641" s="136" t="s">
        <v>257</v>
      </c>
      <c r="E641" s="136" t="s">
        <v>480</v>
      </c>
      <c r="F641" s="137">
        <v>1661576.2</v>
      </c>
      <c r="G641" s="137">
        <v>1570898.47</v>
      </c>
    </row>
    <row r="642" spans="1:7" ht="47.25">
      <c r="A642" s="133" t="s">
        <v>1496</v>
      </c>
      <c r="B642" s="132" t="s">
        <v>452</v>
      </c>
      <c r="C642" s="133" t="s">
        <v>53</v>
      </c>
      <c r="D642" s="133" t="s">
        <v>257</v>
      </c>
      <c r="E642" s="133" t="s">
        <v>480</v>
      </c>
      <c r="F642" s="134">
        <v>1661576.2</v>
      </c>
      <c r="G642" s="134">
        <v>1570898.47</v>
      </c>
    </row>
    <row r="643" spans="1:7" ht="15.75">
      <c r="A643" s="136" t="s">
        <v>1497</v>
      </c>
      <c r="B643" s="135" t="s">
        <v>540</v>
      </c>
      <c r="C643" s="136" t="s">
        <v>53</v>
      </c>
      <c r="D643" s="136" t="s">
        <v>541</v>
      </c>
      <c r="E643" s="136"/>
      <c r="F643" s="137">
        <v>0</v>
      </c>
      <c r="G643" s="137">
        <v>0</v>
      </c>
    </row>
    <row r="644" spans="1:7" ht="15.75">
      <c r="A644" s="136" t="s">
        <v>1498</v>
      </c>
      <c r="B644" s="135" t="s">
        <v>351</v>
      </c>
      <c r="C644" s="136" t="s">
        <v>53</v>
      </c>
      <c r="D644" s="136" t="s">
        <v>352</v>
      </c>
      <c r="E644" s="136"/>
      <c r="F644" s="137">
        <v>0</v>
      </c>
      <c r="G644" s="137">
        <v>0</v>
      </c>
    </row>
    <row r="645" spans="1:7" ht="15.75">
      <c r="A645" s="136" t="s">
        <v>1499</v>
      </c>
      <c r="B645" s="135" t="s">
        <v>619</v>
      </c>
      <c r="C645" s="136" t="s">
        <v>53</v>
      </c>
      <c r="D645" s="136" t="s">
        <v>352</v>
      </c>
      <c r="E645" s="136" t="s">
        <v>501</v>
      </c>
      <c r="F645" s="137">
        <v>0</v>
      </c>
      <c r="G645" s="137">
        <v>0</v>
      </c>
    </row>
    <row r="646" spans="1:7" ht="47.25">
      <c r="A646" s="136" t="s">
        <v>1500</v>
      </c>
      <c r="B646" s="135" t="s">
        <v>452</v>
      </c>
      <c r="C646" s="136" t="s">
        <v>53</v>
      </c>
      <c r="D646" s="136" t="s">
        <v>352</v>
      </c>
      <c r="E646" s="136" t="s">
        <v>480</v>
      </c>
      <c r="F646" s="137">
        <v>0</v>
      </c>
      <c r="G646" s="137">
        <v>0</v>
      </c>
    </row>
    <row r="647" spans="1:7" ht="47.25">
      <c r="A647" s="133" t="s">
        <v>1501</v>
      </c>
      <c r="B647" s="132" t="s">
        <v>452</v>
      </c>
      <c r="C647" s="133" t="s">
        <v>53</v>
      </c>
      <c r="D647" s="133" t="s">
        <v>352</v>
      </c>
      <c r="E647" s="133" t="s">
        <v>480</v>
      </c>
      <c r="F647" s="134">
        <v>0</v>
      </c>
      <c r="G647" s="134">
        <v>0</v>
      </c>
    </row>
    <row r="648" spans="1:7" ht="31.5">
      <c r="A648" s="136" t="s">
        <v>1502</v>
      </c>
      <c r="B648" s="135" t="s">
        <v>456</v>
      </c>
      <c r="C648" s="136" t="s">
        <v>57</v>
      </c>
      <c r="D648" s="136"/>
      <c r="E648" s="136"/>
      <c r="F648" s="137">
        <v>1085293.43</v>
      </c>
      <c r="G648" s="137">
        <v>1085293.43</v>
      </c>
    </row>
    <row r="649" spans="1:7" ht="63">
      <c r="A649" s="136" t="s">
        <v>1503</v>
      </c>
      <c r="B649" s="135" t="s">
        <v>623</v>
      </c>
      <c r="C649" s="136" t="s">
        <v>57</v>
      </c>
      <c r="D649" s="136" t="s">
        <v>256</v>
      </c>
      <c r="E649" s="136"/>
      <c r="F649" s="137">
        <v>871491.28</v>
      </c>
      <c r="G649" s="137">
        <v>871491.28</v>
      </c>
    </row>
    <row r="650" spans="1:7" ht="15.75">
      <c r="A650" s="136" t="s">
        <v>1504</v>
      </c>
      <c r="B650" s="135" t="s">
        <v>388</v>
      </c>
      <c r="C650" s="136" t="s">
        <v>57</v>
      </c>
      <c r="D650" s="136" t="s">
        <v>546</v>
      </c>
      <c r="E650" s="136"/>
      <c r="F650" s="137">
        <v>871491.28</v>
      </c>
      <c r="G650" s="137">
        <v>871491.28</v>
      </c>
    </row>
    <row r="651" spans="1:7" ht="15.75">
      <c r="A651" s="136" t="s">
        <v>1505</v>
      </c>
      <c r="B651" s="135" t="s">
        <v>619</v>
      </c>
      <c r="C651" s="136" t="s">
        <v>57</v>
      </c>
      <c r="D651" s="136" t="s">
        <v>546</v>
      </c>
      <c r="E651" s="136" t="s">
        <v>501</v>
      </c>
      <c r="F651" s="137">
        <v>871491.28</v>
      </c>
      <c r="G651" s="137">
        <v>871491.28</v>
      </c>
    </row>
    <row r="652" spans="1:7" ht="15.75">
      <c r="A652" s="136" t="s">
        <v>1506</v>
      </c>
      <c r="B652" s="135" t="s">
        <v>497</v>
      </c>
      <c r="C652" s="136" t="s">
        <v>57</v>
      </c>
      <c r="D652" s="136" t="s">
        <v>546</v>
      </c>
      <c r="E652" s="136" t="s">
        <v>475</v>
      </c>
      <c r="F652" s="137">
        <v>871491.28</v>
      </c>
      <c r="G652" s="137">
        <v>871491.28</v>
      </c>
    </row>
    <row r="653" spans="1:7" ht="15.75">
      <c r="A653" s="133" t="s">
        <v>1507</v>
      </c>
      <c r="B653" s="132" t="s">
        <v>497</v>
      </c>
      <c r="C653" s="133" t="s">
        <v>57</v>
      </c>
      <c r="D653" s="133" t="s">
        <v>546</v>
      </c>
      <c r="E653" s="133" t="s">
        <v>475</v>
      </c>
      <c r="F653" s="134">
        <v>871491.28</v>
      </c>
      <c r="G653" s="134">
        <v>871491.28</v>
      </c>
    </row>
    <row r="654" spans="1:7" ht="31.5">
      <c r="A654" s="136" t="s">
        <v>1508</v>
      </c>
      <c r="B654" s="135" t="s">
        <v>950</v>
      </c>
      <c r="C654" s="136" t="s">
        <v>57</v>
      </c>
      <c r="D654" s="136" t="s">
        <v>625</v>
      </c>
      <c r="E654" s="136"/>
      <c r="F654" s="137">
        <v>213802.15</v>
      </c>
      <c r="G654" s="137">
        <v>213802.15</v>
      </c>
    </row>
    <row r="655" spans="1:7" ht="31.5">
      <c r="A655" s="136" t="s">
        <v>1509</v>
      </c>
      <c r="B655" s="135" t="s">
        <v>626</v>
      </c>
      <c r="C655" s="136" t="s">
        <v>57</v>
      </c>
      <c r="D655" s="136" t="s">
        <v>257</v>
      </c>
      <c r="E655" s="136"/>
      <c r="F655" s="137">
        <v>213802.15</v>
      </c>
      <c r="G655" s="137">
        <v>213802.15</v>
      </c>
    </row>
    <row r="656" spans="1:7" ht="15.75">
      <c r="A656" s="136" t="s">
        <v>1510</v>
      </c>
      <c r="B656" s="135" t="s">
        <v>619</v>
      </c>
      <c r="C656" s="136" t="s">
        <v>57</v>
      </c>
      <c r="D656" s="136" t="s">
        <v>257</v>
      </c>
      <c r="E656" s="136" t="s">
        <v>501</v>
      </c>
      <c r="F656" s="137">
        <v>213802.15</v>
      </c>
      <c r="G656" s="137">
        <v>213802.15</v>
      </c>
    </row>
    <row r="657" spans="1:7" ht="15.75">
      <c r="A657" s="136" t="s">
        <v>1511</v>
      </c>
      <c r="B657" s="135" t="s">
        <v>497</v>
      </c>
      <c r="C657" s="136" t="s">
        <v>57</v>
      </c>
      <c r="D657" s="136" t="s">
        <v>257</v>
      </c>
      <c r="E657" s="136" t="s">
        <v>475</v>
      </c>
      <c r="F657" s="137">
        <v>213802.15</v>
      </c>
      <c r="G657" s="137">
        <v>213802.15</v>
      </c>
    </row>
    <row r="658" spans="1:7" ht="15.75">
      <c r="A658" s="133" t="s">
        <v>1512</v>
      </c>
      <c r="B658" s="132" t="s">
        <v>497</v>
      </c>
      <c r="C658" s="133" t="s">
        <v>57</v>
      </c>
      <c r="D658" s="133" t="s">
        <v>257</v>
      </c>
      <c r="E658" s="133" t="s">
        <v>475</v>
      </c>
      <c r="F658" s="134">
        <v>213802.15</v>
      </c>
      <c r="G658" s="134">
        <v>213802.15</v>
      </c>
    </row>
    <row r="659" spans="1:7" ht="31.5">
      <c r="A659" s="136" t="s">
        <v>1513</v>
      </c>
      <c r="B659" s="135" t="s">
        <v>464</v>
      </c>
      <c r="C659" s="136" t="s">
        <v>69</v>
      </c>
      <c r="D659" s="136"/>
      <c r="E659" s="136"/>
      <c r="F659" s="137">
        <v>700500</v>
      </c>
      <c r="G659" s="137">
        <v>700500</v>
      </c>
    </row>
    <row r="660" spans="1:7" ht="15.75">
      <c r="A660" s="136" t="s">
        <v>1514</v>
      </c>
      <c r="B660" s="135" t="s">
        <v>465</v>
      </c>
      <c r="C660" s="136" t="s">
        <v>69</v>
      </c>
      <c r="D660" s="136" t="s">
        <v>466</v>
      </c>
      <c r="E660" s="136"/>
      <c r="F660" s="137">
        <v>700500</v>
      </c>
      <c r="G660" s="137">
        <v>700500</v>
      </c>
    </row>
    <row r="661" spans="1:7" ht="15.75">
      <c r="A661" s="136" t="s">
        <v>1515</v>
      </c>
      <c r="B661" s="135" t="s">
        <v>467</v>
      </c>
      <c r="C661" s="136" t="s">
        <v>69</v>
      </c>
      <c r="D661" s="136" t="s">
        <v>468</v>
      </c>
      <c r="E661" s="136"/>
      <c r="F661" s="137">
        <v>700500</v>
      </c>
      <c r="G661" s="137">
        <v>700500</v>
      </c>
    </row>
    <row r="662" spans="1:7" ht="15.75">
      <c r="A662" s="136" t="s">
        <v>1516</v>
      </c>
      <c r="B662" s="135" t="s">
        <v>533</v>
      </c>
      <c r="C662" s="136" t="s">
        <v>69</v>
      </c>
      <c r="D662" s="136" t="s">
        <v>468</v>
      </c>
      <c r="E662" s="136" t="s">
        <v>509</v>
      </c>
      <c r="F662" s="137">
        <v>700500</v>
      </c>
      <c r="G662" s="137">
        <v>700500</v>
      </c>
    </row>
    <row r="663" spans="1:7" ht="15.75">
      <c r="A663" s="136" t="s">
        <v>1517</v>
      </c>
      <c r="B663" s="135" t="s">
        <v>567</v>
      </c>
      <c r="C663" s="136" t="s">
        <v>69</v>
      </c>
      <c r="D663" s="136" t="s">
        <v>468</v>
      </c>
      <c r="E663" s="136" t="s">
        <v>264</v>
      </c>
      <c r="F663" s="137">
        <v>700500</v>
      </c>
      <c r="G663" s="137">
        <v>700500</v>
      </c>
    </row>
    <row r="664" spans="1:7" ht="15.75">
      <c r="A664" s="133" t="s">
        <v>1518</v>
      </c>
      <c r="B664" s="132" t="s">
        <v>567</v>
      </c>
      <c r="C664" s="133" t="s">
        <v>69</v>
      </c>
      <c r="D664" s="133" t="s">
        <v>468</v>
      </c>
      <c r="E664" s="133" t="s">
        <v>264</v>
      </c>
      <c r="F664" s="134">
        <v>700500</v>
      </c>
      <c r="G664" s="134">
        <v>700500</v>
      </c>
    </row>
    <row r="665" spans="1:7" ht="31.5">
      <c r="A665" s="136" t="s">
        <v>1519</v>
      </c>
      <c r="B665" s="135" t="s">
        <v>453</v>
      </c>
      <c r="C665" s="136" t="s">
        <v>56</v>
      </c>
      <c r="D665" s="136"/>
      <c r="E665" s="136"/>
      <c r="F665" s="137">
        <v>100000</v>
      </c>
      <c r="G665" s="137">
        <v>100000</v>
      </c>
    </row>
    <row r="666" spans="1:7" ht="15.75">
      <c r="A666" s="136" t="s">
        <v>1520</v>
      </c>
      <c r="B666" s="135" t="s">
        <v>540</v>
      </c>
      <c r="C666" s="136" t="s">
        <v>56</v>
      </c>
      <c r="D666" s="136" t="s">
        <v>541</v>
      </c>
      <c r="E666" s="136"/>
      <c r="F666" s="137">
        <v>100000</v>
      </c>
      <c r="G666" s="137">
        <v>100000</v>
      </c>
    </row>
    <row r="667" spans="1:7" ht="15.75">
      <c r="A667" s="136" t="s">
        <v>1521</v>
      </c>
      <c r="B667" s="135" t="s">
        <v>454</v>
      </c>
      <c r="C667" s="136" t="s">
        <v>56</v>
      </c>
      <c r="D667" s="136" t="s">
        <v>455</v>
      </c>
      <c r="E667" s="136"/>
      <c r="F667" s="137">
        <v>100000</v>
      </c>
      <c r="G667" s="137">
        <v>100000</v>
      </c>
    </row>
    <row r="668" spans="1:7" ht="15.75">
      <c r="A668" s="136" t="s">
        <v>1522</v>
      </c>
      <c r="B668" s="135" t="s">
        <v>619</v>
      </c>
      <c r="C668" s="136" t="s">
        <v>56</v>
      </c>
      <c r="D668" s="136" t="s">
        <v>455</v>
      </c>
      <c r="E668" s="136" t="s">
        <v>501</v>
      </c>
      <c r="F668" s="137">
        <v>100000</v>
      </c>
      <c r="G668" s="137">
        <v>100000</v>
      </c>
    </row>
    <row r="669" spans="1:7" ht="15.75">
      <c r="A669" s="136" t="s">
        <v>1523</v>
      </c>
      <c r="B669" s="135" t="s">
        <v>496</v>
      </c>
      <c r="C669" s="136" t="s">
        <v>56</v>
      </c>
      <c r="D669" s="136" t="s">
        <v>455</v>
      </c>
      <c r="E669" s="136" t="s">
        <v>262</v>
      </c>
      <c r="F669" s="137">
        <v>100000</v>
      </c>
      <c r="G669" s="137">
        <v>100000</v>
      </c>
    </row>
    <row r="670" spans="1:7" ht="15.75">
      <c r="A670" s="133" t="s">
        <v>1524</v>
      </c>
      <c r="B670" s="132" t="s">
        <v>496</v>
      </c>
      <c r="C670" s="133" t="s">
        <v>56</v>
      </c>
      <c r="D670" s="133" t="s">
        <v>455</v>
      </c>
      <c r="E670" s="133" t="s">
        <v>262</v>
      </c>
      <c r="F670" s="134">
        <v>100000</v>
      </c>
      <c r="G670" s="134">
        <v>100000</v>
      </c>
    </row>
    <row r="671" spans="1:7" ht="110.25">
      <c r="A671" s="136" t="s">
        <v>1525</v>
      </c>
      <c r="B671" s="138" t="s">
        <v>638</v>
      </c>
      <c r="C671" s="136" t="s">
        <v>639</v>
      </c>
      <c r="D671" s="136"/>
      <c r="E671" s="136"/>
      <c r="F671" s="137">
        <v>1800</v>
      </c>
      <c r="G671" s="137">
        <v>2900</v>
      </c>
    </row>
    <row r="672" spans="1:7" ht="31.5">
      <c r="A672" s="136" t="s">
        <v>1526</v>
      </c>
      <c r="B672" s="135" t="s">
        <v>950</v>
      </c>
      <c r="C672" s="136" t="s">
        <v>639</v>
      </c>
      <c r="D672" s="136" t="s">
        <v>625</v>
      </c>
      <c r="E672" s="136"/>
      <c r="F672" s="137">
        <v>1800</v>
      </c>
      <c r="G672" s="137">
        <v>2900</v>
      </c>
    </row>
    <row r="673" spans="1:7" ht="31.5">
      <c r="A673" s="136" t="s">
        <v>1527</v>
      </c>
      <c r="B673" s="135" t="s">
        <v>626</v>
      </c>
      <c r="C673" s="136" t="s">
        <v>639</v>
      </c>
      <c r="D673" s="136" t="s">
        <v>257</v>
      </c>
      <c r="E673" s="136"/>
      <c r="F673" s="137">
        <v>1800</v>
      </c>
      <c r="G673" s="137">
        <v>2900</v>
      </c>
    </row>
    <row r="674" spans="1:7" ht="15.75">
      <c r="A674" s="136" t="s">
        <v>1528</v>
      </c>
      <c r="B674" s="135" t="s">
        <v>619</v>
      </c>
      <c r="C674" s="136" t="s">
        <v>639</v>
      </c>
      <c r="D674" s="136" t="s">
        <v>257</v>
      </c>
      <c r="E674" s="136" t="s">
        <v>501</v>
      </c>
      <c r="F674" s="137">
        <v>1800</v>
      </c>
      <c r="G674" s="137">
        <v>2900</v>
      </c>
    </row>
    <row r="675" spans="1:7" ht="15.75">
      <c r="A675" s="136" t="s">
        <v>1529</v>
      </c>
      <c r="B675" s="135" t="s">
        <v>1695</v>
      </c>
      <c r="C675" s="136" t="s">
        <v>639</v>
      </c>
      <c r="D675" s="136" t="s">
        <v>257</v>
      </c>
      <c r="E675" s="136" t="s">
        <v>1696</v>
      </c>
      <c r="F675" s="137">
        <v>1800</v>
      </c>
      <c r="G675" s="137">
        <v>2900</v>
      </c>
    </row>
    <row r="676" spans="1:7" ht="15.75">
      <c r="A676" s="133" t="s">
        <v>1530</v>
      </c>
      <c r="B676" s="132" t="s">
        <v>1695</v>
      </c>
      <c r="C676" s="133" t="s">
        <v>639</v>
      </c>
      <c r="D676" s="133" t="s">
        <v>257</v>
      </c>
      <c r="E676" s="133" t="s">
        <v>1696</v>
      </c>
      <c r="F676" s="134">
        <v>1800</v>
      </c>
      <c r="G676" s="134">
        <v>2900</v>
      </c>
    </row>
    <row r="677" spans="1:7" ht="63">
      <c r="A677" s="136" t="s">
        <v>1531</v>
      </c>
      <c r="B677" s="135" t="s">
        <v>457</v>
      </c>
      <c r="C677" s="136" t="s">
        <v>58</v>
      </c>
      <c r="D677" s="136"/>
      <c r="E677" s="136"/>
      <c r="F677" s="137">
        <v>13500</v>
      </c>
      <c r="G677" s="137">
        <v>13500</v>
      </c>
    </row>
    <row r="678" spans="1:7" ht="63">
      <c r="A678" s="136" t="s">
        <v>1532</v>
      </c>
      <c r="B678" s="135" t="s">
        <v>623</v>
      </c>
      <c r="C678" s="136" t="s">
        <v>58</v>
      </c>
      <c r="D678" s="136" t="s">
        <v>256</v>
      </c>
      <c r="E678" s="136"/>
      <c r="F678" s="137">
        <v>12510</v>
      </c>
      <c r="G678" s="137">
        <v>12510</v>
      </c>
    </row>
    <row r="679" spans="1:7" ht="31.5">
      <c r="A679" s="136" t="s">
        <v>1533</v>
      </c>
      <c r="B679" s="135" t="s">
        <v>624</v>
      </c>
      <c r="C679" s="136" t="s">
        <v>58</v>
      </c>
      <c r="D679" s="136" t="s">
        <v>270</v>
      </c>
      <c r="E679" s="136"/>
      <c r="F679" s="137">
        <v>12510</v>
      </c>
      <c r="G679" s="137">
        <v>12510</v>
      </c>
    </row>
    <row r="680" spans="1:7" ht="15.75">
      <c r="A680" s="136" t="s">
        <v>1534</v>
      </c>
      <c r="B680" s="135" t="s">
        <v>619</v>
      </c>
      <c r="C680" s="136" t="s">
        <v>58</v>
      </c>
      <c r="D680" s="136" t="s">
        <v>270</v>
      </c>
      <c r="E680" s="136" t="s">
        <v>501</v>
      </c>
      <c r="F680" s="137">
        <v>12510</v>
      </c>
      <c r="G680" s="137">
        <v>12510</v>
      </c>
    </row>
    <row r="681" spans="1:7" ht="15.75">
      <c r="A681" s="136" t="s">
        <v>1535</v>
      </c>
      <c r="B681" s="135" t="s">
        <v>497</v>
      </c>
      <c r="C681" s="136" t="s">
        <v>58</v>
      </c>
      <c r="D681" s="136" t="s">
        <v>270</v>
      </c>
      <c r="E681" s="136" t="s">
        <v>475</v>
      </c>
      <c r="F681" s="137">
        <v>12510</v>
      </c>
      <c r="G681" s="137">
        <v>12510</v>
      </c>
    </row>
    <row r="682" spans="1:7" ht="15.75">
      <c r="A682" s="133" t="s">
        <v>1536</v>
      </c>
      <c r="B682" s="132" t="s">
        <v>497</v>
      </c>
      <c r="C682" s="133" t="s">
        <v>58</v>
      </c>
      <c r="D682" s="133" t="s">
        <v>270</v>
      </c>
      <c r="E682" s="133" t="s">
        <v>475</v>
      </c>
      <c r="F682" s="134">
        <v>12510</v>
      </c>
      <c r="G682" s="134">
        <v>12510</v>
      </c>
    </row>
    <row r="683" spans="1:7" ht="31.5">
      <c r="A683" s="136" t="s">
        <v>1537</v>
      </c>
      <c r="B683" s="135" t="s">
        <v>950</v>
      </c>
      <c r="C683" s="136" t="s">
        <v>58</v>
      </c>
      <c r="D683" s="136" t="s">
        <v>625</v>
      </c>
      <c r="E683" s="136"/>
      <c r="F683" s="137">
        <v>990</v>
      </c>
      <c r="G683" s="137">
        <v>990</v>
      </c>
    </row>
    <row r="684" spans="1:7" ht="31.5">
      <c r="A684" s="136" t="s">
        <v>1538</v>
      </c>
      <c r="B684" s="135" t="s">
        <v>626</v>
      </c>
      <c r="C684" s="136" t="s">
        <v>58</v>
      </c>
      <c r="D684" s="136" t="s">
        <v>257</v>
      </c>
      <c r="E684" s="136"/>
      <c r="F684" s="137">
        <v>990</v>
      </c>
      <c r="G684" s="137">
        <v>990</v>
      </c>
    </row>
    <row r="685" spans="1:7" ht="15.75">
      <c r="A685" s="136" t="s">
        <v>1539</v>
      </c>
      <c r="B685" s="135" t="s">
        <v>619</v>
      </c>
      <c r="C685" s="136" t="s">
        <v>58</v>
      </c>
      <c r="D685" s="136" t="s">
        <v>257</v>
      </c>
      <c r="E685" s="136" t="s">
        <v>501</v>
      </c>
      <c r="F685" s="137">
        <v>990</v>
      </c>
      <c r="G685" s="137">
        <v>990</v>
      </c>
    </row>
    <row r="686" spans="1:7" ht="15.75">
      <c r="A686" s="136" t="s">
        <v>1540</v>
      </c>
      <c r="B686" s="135" t="s">
        <v>497</v>
      </c>
      <c r="C686" s="136" t="s">
        <v>58</v>
      </c>
      <c r="D686" s="136" t="s">
        <v>257</v>
      </c>
      <c r="E686" s="136" t="s">
        <v>475</v>
      </c>
      <c r="F686" s="137">
        <v>990</v>
      </c>
      <c r="G686" s="137">
        <v>990</v>
      </c>
    </row>
    <row r="687" spans="1:7" ht="15.75">
      <c r="A687" s="133" t="s">
        <v>1541</v>
      </c>
      <c r="B687" s="132" t="s">
        <v>497</v>
      </c>
      <c r="C687" s="133" t="s">
        <v>58</v>
      </c>
      <c r="D687" s="133" t="s">
        <v>257</v>
      </c>
      <c r="E687" s="133" t="s">
        <v>475</v>
      </c>
      <c r="F687" s="134">
        <v>990</v>
      </c>
      <c r="G687" s="134">
        <v>990</v>
      </c>
    </row>
    <row r="688" spans="1:7" ht="63">
      <c r="A688" s="136" t="s">
        <v>1542</v>
      </c>
      <c r="B688" s="135" t="s">
        <v>521</v>
      </c>
      <c r="C688" s="136" t="s">
        <v>59</v>
      </c>
      <c r="D688" s="136"/>
      <c r="E688" s="136"/>
      <c r="F688" s="137">
        <v>201000</v>
      </c>
      <c r="G688" s="137">
        <v>201000</v>
      </c>
    </row>
    <row r="689" spans="1:7" ht="63">
      <c r="A689" s="136" t="s">
        <v>1543</v>
      </c>
      <c r="B689" s="135" t="s">
        <v>623</v>
      </c>
      <c r="C689" s="136" t="s">
        <v>59</v>
      </c>
      <c r="D689" s="136" t="s">
        <v>256</v>
      </c>
      <c r="E689" s="136"/>
      <c r="F689" s="137">
        <v>161654.70000000001</v>
      </c>
      <c r="G689" s="137">
        <v>161654.70000000001</v>
      </c>
    </row>
    <row r="690" spans="1:7" ht="15.75">
      <c r="A690" s="136" t="s">
        <v>1544</v>
      </c>
      <c r="B690" s="135" t="s">
        <v>388</v>
      </c>
      <c r="C690" s="136" t="s">
        <v>59</v>
      </c>
      <c r="D690" s="136" t="s">
        <v>546</v>
      </c>
      <c r="E690" s="136"/>
      <c r="F690" s="137">
        <v>161654.70000000001</v>
      </c>
      <c r="G690" s="137">
        <v>161654.70000000001</v>
      </c>
    </row>
    <row r="691" spans="1:7" ht="15.75">
      <c r="A691" s="136" t="s">
        <v>1545</v>
      </c>
      <c r="B691" s="135" t="s">
        <v>619</v>
      </c>
      <c r="C691" s="136" t="s">
        <v>59</v>
      </c>
      <c r="D691" s="136" t="s">
        <v>546</v>
      </c>
      <c r="E691" s="136" t="s">
        <v>501</v>
      </c>
      <c r="F691" s="137">
        <v>161654.70000000001</v>
      </c>
      <c r="G691" s="137">
        <v>161654.70000000001</v>
      </c>
    </row>
    <row r="692" spans="1:7" ht="15.75">
      <c r="A692" s="136" t="s">
        <v>1546</v>
      </c>
      <c r="B692" s="135" t="s">
        <v>497</v>
      </c>
      <c r="C692" s="136" t="s">
        <v>59</v>
      </c>
      <c r="D692" s="136" t="s">
        <v>546</v>
      </c>
      <c r="E692" s="136" t="s">
        <v>475</v>
      </c>
      <c r="F692" s="137">
        <v>161654.70000000001</v>
      </c>
      <c r="G692" s="137">
        <v>161654.70000000001</v>
      </c>
    </row>
    <row r="693" spans="1:7" ht="15.75">
      <c r="A693" s="133" t="s">
        <v>1547</v>
      </c>
      <c r="B693" s="132" t="s">
        <v>497</v>
      </c>
      <c r="C693" s="133" t="s">
        <v>59</v>
      </c>
      <c r="D693" s="133" t="s">
        <v>546</v>
      </c>
      <c r="E693" s="133" t="s">
        <v>475</v>
      </c>
      <c r="F693" s="134">
        <v>161654.70000000001</v>
      </c>
      <c r="G693" s="134">
        <v>161654.70000000001</v>
      </c>
    </row>
    <row r="694" spans="1:7" ht="31.5">
      <c r="A694" s="136" t="s">
        <v>1548</v>
      </c>
      <c r="B694" s="135" t="s">
        <v>950</v>
      </c>
      <c r="C694" s="136" t="s">
        <v>59</v>
      </c>
      <c r="D694" s="136" t="s">
        <v>625</v>
      </c>
      <c r="E694" s="136"/>
      <c r="F694" s="137">
        <v>39345.300000000003</v>
      </c>
      <c r="G694" s="137">
        <v>39345.300000000003</v>
      </c>
    </row>
    <row r="695" spans="1:7" ht="31.5">
      <c r="A695" s="136" t="s">
        <v>1549</v>
      </c>
      <c r="B695" s="135" t="s">
        <v>626</v>
      </c>
      <c r="C695" s="136" t="s">
        <v>59</v>
      </c>
      <c r="D695" s="136" t="s">
        <v>257</v>
      </c>
      <c r="E695" s="136"/>
      <c r="F695" s="137">
        <v>39345.300000000003</v>
      </c>
      <c r="G695" s="137">
        <v>39345.300000000003</v>
      </c>
    </row>
    <row r="696" spans="1:7" ht="15.75">
      <c r="A696" s="136" t="s">
        <v>1550</v>
      </c>
      <c r="B696" s="135" t="s">
        <v>619</v>
      </c>
      <c r="C696" s="136" t="s">
        <v>59</v>
      </c>
      <c r="D696" s="136" t="s">
        <v>257</v>
      </c>
      <c r="E696" s="136" t="s">
        <v>501</v>
      </c>
      <c r="F696" s="137">
        <v>39345.300000000003</v>
      </c>
      <c r="G696" s="137">
        <v>39345.300000000003</v>
      </c>
    </row>
    <row r="697" spans="1:7" ht="15.75">
      <c r="A697" s="136" t="s">
        <v>1551</v>
      </c>
      <c r="B697" s="135" t="s">
        <v>497</v>
      </c>
      <c r="C697" s="136" t="s">
        <v>59</v>
      </c>
      <c r="D697" s="136" t="s">
        <v>257</v>
      </c>
      <c r="E697" s="136" t="s">
        <v>475</v>
      </c>
      <c r="F697" s="137">
        <v>39345.300000000003</v>
      </c>
      <c r="G697" s="137">
        <v>39345.300000000003</v>
      </c>
    </row>
    <row r="698" spans="1:7" ht="15.75">
      <c r="A698" s="133" t="s">
        <v>1552</v>
      </c>
      <c r="B698" s="132" t="s">
        <v>497</v>
      </c>
      <c r="C698" s="133" t="s">
        <v>59</v>
      </c>
      <c r="D698" s="133" t="s">
        <v>257</v>
      </c>
      <c r="E698" s="133" t="s">
        <v>475</v>
      </c>
      <c r="F698" s="134">
        <v>39345.300000000003</v>
      </c>
      <c r="G698" s="134">
        <v>39345.300000000003</v>
      </c>
    </row>
    <row r="699" spans="1:7" ht="78.75">
      <c r="A699" s="136" t="s">
        <v>1553</v>
      </c>
      <c r="B699" s="138" t="s">
        <v>460</v>
      </c>
      <c r="C699" s="136" t="s">
        <v>60</v>
      </c>
      <c r="D699" s="136"/>
      <c r="E699" s="136"/>
      <c r="F699" s="137">
        <v>469700</v>
      </c>
      <c r="G699" s="137">
        <v>469700</v>
      </c>
    </row>
    <row r="700" spans="1:7" ht="63">
      <c r="A700" s="136" t="s">
        <v>1554</v>
      </c>
      <c r="B700" s="135" t="s">
        <v>623</v>
      </c>
      <c r="C700" s="136" t="s">
        <v>60</v>
      </c>
      <c r="D700" s="136" t="s">
        <v>256</v>
      </c>
      <c r="E700" s="136"/>
      <c r="F700" s="137">
        <v>416937.48</v>
      </c>
      <c r="G700" s="137">
        <v>416937.48</v>
      </c>
    </row>
    <row r="701" spans="1:7" ht="31.5">
      <c r="A701" s="136" t="s">
        <v>1555</v>
      </c>
      <c r="B701" s="135" t="s">
        <v>624</v>
      </c>
      <c r="C701" s="136" t="s">
        <v>60</v>
      </c>
      <c r="D701" s="136" t="s">
        <v>270</v>
      </c>
      <c r="E701" s="136"/>
      <c r="F701" s="137">
        <v>416937.48</v>
      </c>
      <c r="G701" s="137">
        <v>416937.48</v>
      </c>
    </row>
    <row r="702" spans="1:7" ht="15.75">
      <c r="A702" s="136" t="s">
        <v>1556</v>
      </c>
      <c r="B702" s="135" t="s">
        <v>619</v>
      </c>
      <c r="C702" s="136" t="s">
        <v>60</v>
      </c>
      <c r="D702" s="136" t="s">
        <v>270</v>
      </c>
      <c r="E702" s="136" t="s">
        <v>501</v>
      </c>
      <c r="F702" s="137">
        <v>416937.48</v>
      </c>
      <c r="G702" s="137">
        <v>416937.48</v>
      </c>
    </row>
    <row r="703" spans="1:7" ht="15.75">
      <c r="A703" s="136" t="s">
        <v>1557</v>
      </c>
      <c r="B703" s="135" t="s">
        <v>497</v>
      </c>
      <c r="C703" s="136" t="s">
        <v>60</v>
      </c>
      <c r="D703" s="136" t="s">
        <v>270</v>
      </c>
      <c r="E703" s="136" t="s">
        <v>475</v>
      </c>
      <c r="F703" s="137">
        <v>416937.48</v>
      </c>
      <c r="G703" s="137">
        <v>416937.48</v>
      </c>
    </row>
    <row r="704" spans="1:7" ht="15.75">
      <c r="A704" s="133" t="s">
        <v>1558</v>
      </c>
      <c r="B704" s="132" t="s">
        <v>497</v>
      </c>
      <c r="C704" s="133" t="s">
        <v>60</v>
      </c>
      <c r="D704" s="133" t="s">
        <v>270</v>
      </c>
      <c r="E704" s="133" t="s">
        <v>475</v>
      </c>
      <c r="F704" s="134">
        <v>416937.48</v>
      </c>
      <c r="G704" s="134">
        <v>416937.48</v>
      </c>
    </row>
    <row r="705" spans="1:7" ht="31.5">
      <c r="A705" s="136" t="s">
        <v>1559</v>
      </c>
      <c r="B705" s="135" t="s">
        <v>950</v>
      </c>
      <c r="C705" s="136" t="s">
        <v>60</v>
      </c>
      <c r="D705" s="136" t="s">
        <v>625</v>
      </c>
      <c r="E705" s="136"/>
      <c r="F705" s="137">
        <v>52762.52</v>
      </c>
      <c r="G705" s="137">
        <v>52762.52</v>
      </c>
    </row>
    <row r="706" spans="1:7" ht="31.5">
      <c r="A706" s="136" t="s">
        <v>1560</v>
      </c>
      <c r="B706" s="135" t="s">
        <v>626</v>
      </c>
      <c r="C706" s="136" t="s">
        <v>60</v>
      </c>
      <c r="D706" s="136" t="s">
        <v>257</v>
      </c>
      <c r="E706" s="136"/>
      <c r="F706" s="137">
        <v>52762.52</v>
      </c>
      <c r="G706" s="137">
        <v>52762.52</v>
      </c>
    </row>
    <row r="707" spans="1:7" ht="15.75">
      <c r="A707" s="136" t="s">
        <v>348</v>
      </c>
      <c r="B707" s="135" t="s">
        <v>619</v>
      </c>
      <c r="C707" s="136" t="s">
        <v>60</v>
      </c>
      <c r="D707" s="136" t="s">
        <v>257</v>
      </c>
      <c r="E707" s="136" t="s">
        <v>501</v>
      </c>
      <c r="F707" s="137">
        <v>52762.52</v>
      </c>
      <c r="G707" s="137">
        <v>52762.52</v>
      </c>
    </row>
    <row r="708" spans="1:7" ht="15.75">
      <c r="A708" s="136" t="s">
        <v>1561</v>
      </c>
      <c r="B708" s="135" t="s">
        <v>497</v>
      </c>
      <c r="C708" s="136" t="s">
        <v>60</v>
      </c>
      <c r="D708" s="136" t="s">
        <v>257</v>
      </c>
      <c r="E708" s="136" t="s">
        <v>475</v>
      </c>
      <c r="F708" s="137">
        <v>52762.52</v>
      </c>
      <c r="G708" s="137">
        <v>52762.52</v>
      </c>
    </row>
    <row r="709" spans="1:7" ht="15.75">
      <c r="A709" s="133" t="s">
        <v>1562</v>
      </c>
      <c r="B709" s="132" t="s">
        <v>497</v>
      </c>
      <c r="C709" s="133" t="s">
        <v>60</v>
      </c>
      <c r="D709" s="133" t="s">
        <v>257</v>
      </c>
      <c r="E709" s="133" t="s">
        <v>475</v>
      </c>
      <c r="F709" s="134">
        <v>52762.52</v>
      </c>
      <c r="G709" s="134">
        <v>52762.52</v>
      </c>
    </row>
    <row r="710" spans="1:7" ht="15.75">
      <c r="A710" s="136" t="s">
        <v>1563</v>
      </c>
      <c r="B710" s="135" t="s">
        <v>628</v>
      </c>
      <c r="C710" s="136" t="s">
        <v>5</v>
      </c>
      <c r="D710" s="136"/>
      <c r="E710" s="136"/>
      <c r="F710" s="137">
        <v>1944700</v>
      </c>
      <c r="G710" s="137">
        <v>2008400</v>
      </c>
    </row>
    <row r="711" spans="1:7" ht="47.25">
      <c r="A711" s="136" t="s">
        <v>1564</v>
      </c>
      <c r="B711" s="135" t="s">
        <v>341</v>
      </c>
      <c r="C711" s="136" t="s">
        <v>1629</v>
      </c>
      <c r="D711" s="136"/>
      <c r="E711" s="136"/>
      <c r="F711" s="137">
        <v>1462400</v>
      </c>
      <c r="G711" s="137">
        <v>1526100</v>
      </c>
    </row>
    <row r="712" spans="1:7" ht="15.75">
      <c r="A712" s="136" t="s">
        <v>1565</v>
      </c>
      <c r="B712" s="135" t="s">
        <v>335</v>
      </c>
      <c r="C712" s="136" t="s">
        <v>1629</v>
      </c>
      <c r="D712" s="136" t="s">
        <v>336</v>
      </c>
      <c r="E712" s="136"/>
      <c r="F712" s="137">
        <v>1462400</v>
      </c>
      <c r="G712" s="137">
        <v>1526100</v>
      </c>
    </row>
    <row r="713" spans="1:7" ht="15.75">
      <c r="A713" s="136" t="s">
        <v>1566</v>
      </c>
      <c r="B713" s="135" t="s">
        <v>337</v>
      </c>
      <c r="C713" s="136" t="s">
        <v>1629</v>
      </c>
      <c r="D713" s="136" t="s">
        <v>338</v>
      </c>
      <c r="E713" s="136"/>
      <c r="F713" s="137">
        <v>1462400</v>
      </c>
      <c r="G713" s="137">
        <v>1526100</v>
      </c>
    </row>
    <row r="714" spans="1:7" ht="15.75">
      <c r="A714" s="136" t="s">
        <v>1567</v>
      </c>
      <c r="B714" s="135" t="s">
        <v>339</v>
      </c>
      <c r="C714" s="136" t="s">
        <v>1629</v>
      </c>
      <c r="D714" s="136" t="s">
        <v>338</v>
      </c>
      <c r="E714" s="136" t="s">
        <v>502</v>
      </c>
      <c r="F714" s="137">
        <v>1462400</v>
      </c>
      <c r="G714" s="137">
        <v>1526100</v>
      </c>
    </row>
    <row r="715" spans="1:7" ht="15.75">
      <c r="A715" s="136" t="s">
        <v>1568</v>
      </c>
      <c r="B715" s="135" t="s">
        <v>340</v>
      </c>
      <c r="C715" s="136" t="s">
        <v>1629</v>
      </c>
      <c r="D715" s="136" t="s">
        <v>338</v>
      </c>
      <c r="E715" s="136" t="s">
        <v>476</v>
      </c>
      <c r="F715" s="137">
        <v>1462400</v>
      </c>
      <c r="G715" s="137">
        <v>1526100</v>
      </c>
    </row>
    <row r="716" spans="1:7" ht="15.75">
      <c r="A716" s="133" t="s">
        <v>1569</v>
      </c>
      <c r="B716" s="132" t="s">
        <v>340</v>
      </c>
      <c r="C716" s="133" t="s">
        <v>1629</v>
      </c>
      <c r="D716" s="133" t="s">
        <v>338</v>
      </c>
      <c r="E716" s="133" t="s">
        <v>476</v>
      </c>
      <c r="F716" s="134">
        <v>1462400</v>
      </c>
      <c r="G716" s="134">
        <v>1526100</v>
      </c>
    </row>
    <row r="717" spans="1:7" ht="63">
      <c r="A717" s="136" t="s">
        <v>1570</v>
      </c>
      <c r="B717" s="135" t="s">
        <v>629</v>
      </c>
      <c r="C717" s="136" t="s">
        <v>1627</v>
      </c>
      <c r="D717" s="136"/>
      <c r="E717" s="136"/>
      <c r="F717" s="137">
        <v>52300</v>
      </c>
      <c r="G717" s="137">
        <v>52300</v>
      </c>
    </row>
    <row r="718" spans="1:7" ht="15.75">
      <c r="A718" s="136" t="s">
        <v>1571</v>
      </c>
      <c r="B718" s="135" t="s">
        <v>335</v>
      </c>
      <c r="C718" s="136" t="s">
        <v>1627</v>
      </c>
      <c r="D718" s="136" t="s">
        <v>336</v>
      </c>
      <c r="E718" s="136"/>
      <c r="F718" s="137">
        <v>52300</v>
      </c>
      <c r="G718" s="137">
        <v>52300</v>
      </c>
    </row>
    <row r="719" spans="1:7" ht="15.75">
      <c r="A719" s="136" t="s">
        <v>1572</v>
      </c>
      <c r="B719" s="135" t="s">
        <v>337</v>
      </c>
      <c r="C719" s="136" t="s">
        <v>1627</v>
      </c>
      <c r="D719" s="136" t="s">
        <v>338</v>
      </c>
      <c r="E719" s="136"/>
      <c r="F719" s="137">
        <v>52300</v>
      </c>
      <c r="G719" s="137">
        <v>52300</v>
      </c>
    </row>
    <row r="720" spans="1:7" ht="15.75">
      <c r="A720" s="136" t="s">
        <v>1573</v>
      </c>
      <c r="B720" s="135" t="s">
        <v>619</v>
      </c>
      <c r="C720" s="136" t="s">
        <v>1627</v>
      </c>
      <c r="D720" s="136" t="s">
        <v>338</v>
      </c>
      <c r="E720" s="136" t="s">
        <v>501</v>
      </c>
      <c r="F720" s="137">
        <v>52300</v>
      </c>
      <c r="G720" s="137">
        <v>52300</v>
      </c>
    </row>
    <row r="721" spans="1:7" ht="15.75">
      <c r="A721" s="136" t="s">
        <v>1574</v>
      </c>
      <c r="B721" s="135" t="s">
        <v>497</v>
      </c>
      <c r="C721" s="136" t="s">
        <v>1627</v>
      </c>
      <c r="D721" s="136" t="s">
        <v>338</v>
      </c>
      <c r="E721" s="136" t="s">
        <v>475</v>
      </c>
      <c r="F721" s="137">
        <v>52300</v>
      </c>
      <c r="G721" s="137">
        <v>52300</v>
      </c>
    </row>
    <row r="722" spans="1:7" ht="15.75">
      <c r="A722" s="133" t="s">
        <v>1575</v>
      </c>
      <c r="B722" s="132" t="s">
        <v>497</v>
      </c>
      <c r="C722" s="133" t="s">
        <v>1627</v>
      </c>
      <c r="D722" s="133" t="s">
        <v>338</v>
      </c>
      <c r="E722" s="133" t="s">
        <v>475</v>
      </c>
      <c r="F722" s="134">
        <v>52300</v>
      </c>
      <c r="G722" s="134">
        <v>52300</v>
      </c>
    </row>
    <row r="723" spans="1:7" ht="47.25">
      <c r="A723" s="136" t="s">
        <v>1576</v>
      </c>
      <c r="B723" s="135" t="s">
        <v>6</v>
      </c>
      <c r="C723" s="136" t="s">
        <v>1628</v>
      </c>
      <c r="D723" s="136"/>
      <c r="E723" s="136"/>
      <c r="F723" s="137">
        <v>430000</v>
      </c>
      <c r="G723" s="137">
        <v>430000</v>
      </c>
    </row>
    <row r="724" spans="1:7" ht="15.75">
      <c r="A724" s="136" t="s">
        <v>1577</v>
      </c>
      <c r="B724" s="135" t="s">
        <v>335</v>
      </c>
      <c r="C724" s="136" t="s">
        <v>1628</v>
      </c>
      <c r="D724" s="136" t="s">
        <v>336</v>
      </c>
      <c r="E724" s="136"/>
      <c r="F724" s="137">
        <v>430000</v>
      </c>
      <c r="G724" s="137">
        <v>430000</v>
      </c>
    </row>
    <row r="725" spans="1:7" ht="15.75">
      <c r="A725" s="136" t="s">
        <v>1578</v>
      </c>
      <c r="B725" s="135" t="s">
        <v>7</v>
      </c>
      <c r="C725" s="136" t="s">
        <v>1628</v>
      </c>
      <c r="D725" s="136" t="s">
        <v>268</v>
      </c>
      <c r="E725" s="136"/>
      <c r="F725" s="137">
        <v>430000</v>
      </c>
      <c r="G725" s="137">
        <v>430000</v>
      </c>
    </row>
    <row r="726" spans="1:7" ht="15.75">
      <c r="A726" s="136" t="s">
        <v>1579</v>
      </c>
      <c r="B726" s="135" t="s">
        <v>342</v>
      </c>
      <c r="C726" s="136" t="s">
        <v>1628</v>
      </c>
      <c r="D726" s="136" t="s">
        <v>268</v>
      </c>
      <c r="E726" s="136" t="s">
        <v>508</v>
      </c>
      <c r="F726" s="137">
        <v>430000</v>
      </c>
      <c r="G726" s="137">
        <v>430000</v>
      </c>
    </row>
    <row r="727" spans="1:7" ht="15.75">
      <c r="A727" s="136" t="s">
        <v>1580</v>
      </c>
      <c r="B727" s="135" t="s">
        <v>566</v>
      </c>
      <c r="C727" s="136" t="s">
        <v>1628</v>
      </c>
      <c r="D727" s="136" t="s">
        <v>268</v>
      </c>
      <c r="E727" s="136" t="s">
        <v>477</v>
      </c>
      <c r="F727" s="137">
        <v>430000</v>
      </c>
      <c r="G727" s="137">
        <v>430000</v>
      </c>
    </row>
    <row r="728" spans="1:7" ht="15.75">
      <c r="A728" s="271" t="s">
        <v>1581</v>
      </c>
      <c r="B728" s="273" t="s">
        <v>566</v>
      </c>
      <c r="C728" s="271" t="s">
        <v>1628</v>
      </c>
      <c r="D728" s="271" t="s">
        <v>268</v>
      </c>
      <c r="E728" s="271" t="s">
        <v>477</v>
      </c>
      <c r="F728" s="134">
        <v>430000</v>
      </c>
      <c r="G728" s="134">
        <v>430000</v>
      </c>
    </row>
    <row r="729" spans="1:7" ht="15.75">
      <c r="A729" s="136"/>
      <c r="B729" s="135" t="s">
        <v>486</v>
      </c>
      <c r="C729" s="136"/>
      <c r="D729" s="136"/>
      <c r="E729" s="136"/>
      <c r="F729" s="137">
        <v>5694890.9199999999</v>
      </c>
      <c r="G729" s="137">
        <v>11288751.550000001</v>
      </c>
    </row>
    <row r="730" spans="1:7" ht="15.75">
      <c r="A730" s="212" t="s">
        <v>1582</v>
      </c>
      <c r="B730" s="213" t="s">
        <v>594</v>
      </c>
      <c r="C730" s="212"/>
      <c r="D730" s="212"/>
      <c r="E730" s="212"/>
      <c r="F730" s="215">
        <v>558561341.22000003</v>
      </c>
      <c r="G730" s="215">
        <v>556598935.38999999</v>
      </c>
    </row>
  </sheetData>
  <mergeCells count="13">
    <mergeCell ref="F4:G4"/>
    <mergeCell ref="D1:G1"/>
    <mergeCell ref="A2:G2"/>
    <mergeCell ref="A3:G3"/>
    <mergeCell ref="A9:A10"/>
    <mergeCell ref="B9:B10"/>
    <mergeCell ref="F9:F10"/>
    <mergeCell ref="A6:G6"/>
    <mergeCell ref="G9:G10"/>
    <mergeCell ref="C9:C10"/>
    <mergeCell ref="D9:D10"/>
    <mergeCell ref="E9:E10"/>
    <mergeCell ref="A8:B8"/>
  </mergeCells>
  <phoneticPr fontId="22" type="noConversion"/>
  <printOptions horizontalCentered="1"/>
  <pageMargins left="0.78740157480314965" right="0.78740157480314965" top="0.43307086614173229" bottom="0.35433070866141736" header="0.27559055118110237" footer="0.39370078740157483"/>
  <pageSetup paperSize="9" scale="52" fitToHeight="0" orientation="portrait" r:id="rId1"/>
  <headerFooter alignWithMargins="0"/>
</worksheet>
</file>

<file path=xl/worksheets/sheet12.xml><?xml version="1.0" encoding="utf-8"?>
<worksheet xmlns="http://schemas.openxmlformats.org/spreadsheetml/2006/main" xmlns:r="http://schemas.openxmlformats.org/officeDocument/2006/relationships">
  <sheetPr enableFormatConditionsCalculation="0">
    <tabColor rgb="FFFF0000"/>
  </sheetPr>
  <dimension ref="A1:J35"/>
  <sheetViews>
    <sheetView view="pageBreakPreview" zoomScaleNormal="100" zoomScaleSheetLayoutView="100" workbookViewId="0">
      <pane ySplit="8" topLeftCell="A9" activePane="bottomLeft" state="frozen"/>
      <selection activeCell="H422" sqref="H422"/>
      <selection pane="bottomLeft" activeCell="B4" sqref="B4"/>
    </sheetView>
  </sheetViews>
  <sheetFormatPr defaultColWidth="9.140625" defaultRowHeight="12.75"/>
  <cols>
    <col min="1" max="1" width="9.140625" style="46"/>
    <col min="2" max="2" width="77.28515625" style="45" customWidth="1"/>
    <col min="3" max="3" width="11.140625" style="45" hidden="1" customWidth="1"/>
    <col min="4" max="4" width="16.140625" style="45" customWidth="1"/>
    <col min="5" max="5" width="16.85546875" style="46" customWidth="1"/>
    <col min="6" max="6" width="16.140625" style="46" customWidth="1"/>
    <col min="7" max="7" width="11.7109375" style="46" bestFit="1" customWidth="1"/>
    <col min="8" max="9" width="9.140625" style="46"/>
    <col min="10" max="10" width="11.7109375" style="46" bestFit="1" customWidth="1"/>
    <col min="11" max="16384" width="9.140625" style="46"/>
  </cols>
  <sheetData>
    <row r="1" spans="1:10" ht="15.75">
      <c r="E1" s="45"/>
      <c r="F1" s="184" t="s">
        <v>254</v>
      </c>
    </row>
    <row r="2" spans="1:10" ht="18.75">
      <c r="B2" s="47"/>
      <c r="C2" s="47"/>
      <c r="D2" s="293" t="s">
        <v>363</v>
      </c>
      <c r="E2" s="293"/>
      <c r="F2" s="293"/>
    </row>
    <row r="3" spans="1:10" ht="15.75">
      <c r="B3" s="297" t="s">
        <v>1646</v>
      </c>
      <c r="C3" s="297"/>
      <c r="D3" s="297"/>
      <c r="E3" s="297"/>
      <c r="F3" s="297"/>
    </row>
    <row r="4" spans="1:10" ht="15.75">
      <c r="A4" s="104"/>
      <c r="B4" s="105"/>
      <c r="C4" s="105"/>
      <c r="D4" s="296" t="s">
        <v>1738</v>
      </c>
      <c r="E4" s="296"/>
      <c r="F4" s="296"/>
    </row>
    <row r="5" spans="1:10" ht="42" customHeight="1">
      <c r="A5" s="285"/>
      <c r="B5" s="339" t="s">
        <v>1647</v>
      </c>
      <c r="C5" s="339"/>
      <c r="D5" s="339"/>
      <c r="E5" s="339"/>
      <c r="F5" s="339"/>
    </row>
    <row r="6" spans="1:10" ht="15.75">
      <c r="A6" s="285"/>
      <c r="B6" s="48"/>
      <c r="C6" s="48"/>
      <c r="D6" s="286"/>
      <c r="E6" s="285"/>
      <c r="F6" s="286" t="s">
        <v>590</v>
      </c>
    </row>
    <row r="7" spans="1:10" s="49" customFormat="1" ht="35.25" customHeight="1">
      <c r="A7" s="287" t="s">
        <v>518</v>
      </c>
      <c r="B7" s="288" t="s">
        <v>595</v>
      </c>
      <c r="C7" s="288" t="s">
        <v>591</v>
      </c>
      <c r="D7" s="281" t="s">
        <v>961</v>
      </c>
      <c r="E7" s="281" t="s">
        <v>962</v>
      </c>
      <c r="F7" s="281" t="s">
        <v>1635</v>
      </c>
      <c r="G7" s="97"/>
      <c r="H7" s="97"/>
      <c r="I7" s="97"/>
      <c r="J7" s="97"/>
    </row>
    <row r="8" spans="1:10" ht="15.75">
      <c r="A8" s="289" t="s">
        <v>448</v>
      </c>
      <c r="B8" s="290" t="s">
        <v>442</v>
      </c>
      <c r="C8" s="290"/>
      <c r="D8" s="290" t="s">
        <v>441</v>
      </c>
      <c r="E8" s="290" t="s">
        <v>449</v>
      </c>
      <c r="F8" s="290" t="s">
        <v>450</v>
      </c>
    </row>
    <row r="9" spans="1:10" s="51" customFormat="1" ht="15.75">
      <c r="A9" s="274">
        <v>1</v>
      </c>
      <c r="B9" s="275" t="s">
        <v>516</v>
      </c>
      <c r="C9" s="52" t="s">
        <v>585</v>
      </c>
      <c r="D9" s="276">
        <v>334942960.77999997</v>
      </c>
      <c r="E9" s="276">
        <v>307799512.64999998</v>
      </c>
      <c r="F9" s="276">
        <v>302940785.74000001</v>
      </c>
      <c r="G9" s="50"/>
      <c r="H9" s="50"/>
    </row>
    <row r="10" spans="1:10" s="51" customFormat="1" ht="17.25" customHeight="1">
      <c r="A10" s="274">
        <v>2</v>
      </c>
      <c r="B10" s="275" t="s">
        <v>968</v>
      </c>
      <c r="C10" s="52" t="s">
        <v>592</v>
      </c>
      <c r="D10" s="276">
        <v>33538900</v>
      </c>
      <c r="E10" s="276">
        <v>33538900</v>
      </c>
      <c r="F10" s="276">
        <v>33538900</v>
      </c>
      <c r="G10" s="50"/>
      <c r="H10" s="50"/>
    </row>
    <row r="11" spans="1:10" s="49" customFormat="1" ht="15.75">
      <c r="A11" s="274">
        <f>A10+1</f>
        <v>3</v>
      </c>
      <c r="B11" s="275" t="s">
        <v>1584</v>
      </c>
      <c r="C11" s="52" t="s">
        <v>583</v>
      </c>
      <c r="D11" s="53">
        <v>58613415.909999996</v>
      </c>
      <c r="E11" s="53">
        <v>51506086.689999998</v>
      </c>
      <c r="F11" s="53">
        <v>51378056.689999998</v>
      </c>
    </row>
    <row r="12" spans="1:10" s="49" customFormat="1" ht="15.75">
      <c r="A12" s="274">
        <f t="shared" ref="A12:A22" si="0">A11+1</f>
        <v>4</v>
      </c>
      <c r="B12" s="275" t="s">
        <v>964</v>
      </c>
      <c r="C12" s="52" t="s">
        <v>582</v>
      </c>
      <c r="D12" s="53">
        <v>5793945</v>
      </c>
      <c r="E12" s="53">
        <v>5329545</v>
      </c>
      <c r="F12" s="53">
        <v>5152522.5999999996</v>
      </c>
      <c r="J12" s="54"/>
    </row>
    <row r="13" spans="1:10" s="49" customFormat="1" ht="15.75">
      <c r="A13" s="274">
        <f t="shared" si="0"/>
        <v>5</v>
      </c>
      <c r="B13" s="275" t="s">
        <v>965</v>
      </c>
      <c r="C13" s="52" t="s">
        <v>581</v>
      </c>
      <c r="D13" s="53">
        <v>8058654.4199999999</v>
      </c>
      <c r="E13" s="53">
        <v>6446923</v>
      </c>
      <c r="F13" s="53">
        <v>6043992</v>
      </c>
    </row>
    <row r="14" spans="1:10" s="49" customFormat="1" ht="31.5">
      <c r="A14" s="274">
        <f t="shared" si="0"/>
        <v>6</v>
      </c>
      <c r="B14" s="275" t="s">
        <v>966</v>
      </c>
      <c r="C14" s="52"/>
      <c r="D14" s="53">
        <v>2744655.78</v>
      </c>
      <c r="E14" s="53">
        <v>2744655.78</v>
      </c>
      <c r="F14" s="53">
        <v>2744655.78</v>
      </c>
    </row>
    <row r="15" spans="1:10" s="49" customFormat="1" ht="15.75">
      <c r="A15" s="274">
        <f t="shared" si="0"/>
        <v>7</v>
      </c>
      <c r="B15" s="275" t="s">
        <v>517</v>
      </c>
      <c r="C15" s="52" t="s">
        <v>584</v>
      </c>
      <c r="D15" s="53">
        <v>75515326.909999996</v>
      </c>
      <c r="E15" s="53">
        <v>59412330.759999998</v>
      </c>
      <c r="F15" s="53">
        <v>57897809.740000002</v>
      </c>
    </row>
    <row r="16" spans="1:10" s="49" customFormat="1" ht="32.25" customHeight="1">
      <c r="A16" s="274">
        <f t="shared" si="0"/>
        <v>8</v>
      </c>
      <c r="B16" s="275" t="s">
        <v>519</v>
      </c>
      <c r="C16" s="52" t="s">
        <v>586</v>
      </c>
      <c r="D16" s="53">
        <v>46914667.439999998</v>
      </c>
      <c r="E16" s="53">
        <v>44141952</v>
      </c>
      <c r="F16" s="53">
        <v>44071614</v>
      </c>
    </row>
    <row r="17" spans="1:7" s="49" customFormat="1" ht="15.75">
      <c r="A17" s="274">
        <f t="shared" si="0"/>
        <v>9</v>
      </c>
      <c r="B17" s="275" t="s">
        <v>520</v>
      </c>
      <c r="C17" s="52" t="s">
        <v>587</v>
      </c>
      <c r="D17" s="53">
        <v>15419400</v>
      </c>
      <c r="E17" s="53">
        <v>15477200</v>
      </c>
      <c r="F17" s="53">
        <v>15490900</v>
      </c>
      <c r="G17" s="54"/>
    </row>
    <row r="18" spans="1:7" s="49" customFormat="1" ht="33" customHeight="1">
      <c r="A18" s="274">
        <f t="shared" si="0"/>
        <v>10</v>
      </c>
      <c r="B18" s="275" t="s">
        <v>272</v>
      </c>
      <c r="C18" s="52" t="s">
        <v>589</v>
      </c>
      <c r="D18" s="53">
        <v>3782682.31</v>
      </c>
      <c r="E18" s="53">
        <v>3081282.23</v>
      </c>
      <c r="F18" s="53">
        <v>3047382.83</v>
      </c>
    </row>
    <row r="19" spans="1:7" s="49" customFormat="1" ht="49.5" customHeight="1">
      <c r="A19" s="274">
        <f t="shared" si="0"/>
        <v>11</v>
      </c>
      <c r="B19" s="275" t="s">
        <v>1585</v>
      </c>
      <c r="C19" s="52" t="s">
        <v>593</v>
      </c>
      <c r="D19" s="55">
        <v>100000</v>
      </c>
      <c r="E19" s="55">
        <v>100000</v>
      </c>
      <c r="F19" s="55">
        <v>100000</v>
      </c>
    </row>
    <row r="20" spans="1:7" s="49" customFormat="1" ht="36" customHeight="1">
      <c r="A20" s="274">
        <f t="shared" si="0"/>
        <v>12</v>
      </c>
      <c r="B20" s="275" t="s">
        <v>967</v>
      </c>
      <c r="C20" s="52"/>
      <c r="D20" s="55">
        <v>750000</v>
      </c>
      <c r="E20" s="55">
        <v>700000</v>
      </c>
      <c r="F20" s="55">
        <v>400000</v>
      </c>
    </row>
    <row r="21" spans="1:7" s="49" customFormat="1" ht="15.75">
      <c r="A21" s="274">
        <f t="shared" si="0"/>
        <v>13</v>
      </c>
      <c r="B21" s="275" t="s">
        <v>969</v>
      </c>
      <c r="C21" s="52" t="s">
        <v>588</v>
      </c>
      <c r="D21" s="55">
        <v>100000</v>
      </c>
      <c r="E21" s="55">
        <v>50000</v>
      </c>
      <c r="F21" s="55">
        <v>50000</v>
      </c>
    </row>
    <row r="22" spans="1:7" s="49" customFormat="1" ht="19.5" customHeight="1">
      <c r="A22" s="274">
        <f t="shared" si="0"/>
        <v>14</v>
      </c>
      <c r="B22" s="275" t="s">
        <v>273</v>
      </c>
      <c r="C22" s="52" t="s">
        <v>580</v>
      </c>
      <c r="D22" s="55">
        <v>3406111.26</v>
      </c>
      <c r="E22" s="55">
        <v>3307408.29</v>
      </c>
      <c r="F22" s="55">
        <v>3248788.29</v>
      </c>
    </row>
    <row r="23" spans="1:7" s="49" customFormat="1" ht="31.5">
      <c r="A23" s="274">
        <v>15</v>
      </c>
      <c r="B23" s="275" t="s">
        <v>1583</v>
      </c>
      <c r="C23" s="52"/>
      <c r="D23" s="55">
        <v>3560.4</v>
      </c>
      <c r="E23" s="55">
        <v>0</v>
      </c>
      <c r="F23" s="55">
        <v>0</v>
      </c>
    </row>
    <row r="24" spans="1:7" s="49" customFormat="1" ht="15.75" customHeight="1">
      <c r="A24" s="338" t="s">
        <v>594</v>
      </c>
      <c r="B24" s="338"/>
      <c r="C24" s="291"/>
      <c r="D24" s="292">
        <f>SUM(D9:D23)</f>
        <v>589684280.20999992</v>
      </c>
      <c r="E24" s="292">
        <f>SUM(E9:E23)</f>
        <v>533635796.39999998</v>
      </c>
      <c r="F24" s="292">
        <f>SUM(F9:F23)</f>
        <v>526105407.67000002</v>
      </c>
    </row>
    <row r="25" spans="1:7" s="56" customFormat="1" ht="17.25" customHeight="1">
      <c r="D25" s="57"/>
      <c r="E25" s="57"/>
      <c r="F25" s="57"/>
    </row>
    <row r="26" spans="1:7" ht="17.25" customHeight="1">
      <c r="B26" s="46"/>
      <c r="C26" s="46"/>
      <c r="D26" s="58"/>
      <c r="E26" s="58"/>
      <c r="F26" s="58"/>
    </row>
    <row r="27" spans="1:7" ht="17.25" customHeight="1">
      <c r="B27" s="46"/>
      <c r="C27" s="46"/>
      <c r="D27" s="46"/>
    </row>
    <row r="28" spans="1:7" ht="16.5" customHeight="1">
      <c r="B28" s="46"/>
      <c r="C28" s="46"/>
      <c r="D28" s="46"/>
    </row>
    <row r="29" spans="1:7" ht="15" customHeight="1">
      <c r="B29" s="46"/>
      <c r="C29" s="46"/>
      <c r="D29" s="46"/>
    </row>
    <row r="30" spans="1:7" ht="6.75" customHeight="1">
      <c r="B30" s="46"/>
      <c r="C30" s="46"/>
      <c r="D30" s="46"/>
    </row>
    <row r="31" spans="1:7">
      <c r="B31" s="46"/>
      <c r="C31" s="46"/>
      <c r="D31" s="46"/>
    </row>
    <row r="32" spans="1:7">
      <c r="D32" s="59"/>
      <c r="E32" s="59"/>
      <c r="F32" s="59"/>
    </row>
    <row r="33" spans="4:6">
      <c r="D33" s="59"/>
      <c r="E33" s="59"/>
      <c r="F33" s="59"/>
    </row>
    <row r="35" spans="4:6">
      <c r="E35" s="58"/>
      <c r="F35" s="58"/>
    </row>
  </sheetData>
  <autoFilter ref="B7:F28"/>
  <mergeCells count="5">
    <mergeCell ref="A24:B24"/>
    <mergeCell ref="D2:F2"/>
    <mergeCell ref="D4:F4"/>
    <mergeCell ref="B5:F5"/>
    <mergeCell ref="B3:F3"/>
  </mergeCells>
  <phoneticPr fontId="0" type="noConversion"/>
  <printOptions horizontalCentered="1"/>
  <pageMargins left="0.39370078740157483" right="0.39370078740157483" top="0.78740157480314965" bottom="0.39370078740157483" header="0.51181102362204722" footer="0.39370078740157483"/>
  <pageSetup paperSize="9" scale="95" fitToHeight="21" orientation="landscape" r:id="rId1"/>
  <headerFooter alignWithMargins="0"/>
</worksheet>
</file>

<file path=xl/worksheets/sheet13.xml><?xml version="1.0" encoding="utf-8"?>
<worksheet xmlns="http://schemas.openxmlformats.org/spreadsheetml/2006/main" xmlns:r="http://schemas.openxmlformats.org/officeDocument/2006/relationships">
  <sheetPr>
    <tabColor rgb="FFFF0000"/>
  </sheetPr>
  <dimension ref="A1:K24"/>
  <sheetViews>
    <sheetView view="pageBreakPreview" zoomScaleNormal="100" zoomScaleSheetLayoutView="100" workbookViewId="0">
      <selection activeCell="L10" sqref="L10"/>
    </sheetView>
  </sheetViews>
  <sheetFormatPr defaultColWidth="9.140625" defaultRowHeight="12.75"/>
  <cols>
    <col min="1" max="1" width="5.85546875" style="26" bestFit="1" customWidth="1"/>
    <col min="2" max="2" width="21.5703125" style="26" customWidth="1"/>
    <col min="3" max="3" width="15.42578125" style="26" customWidth="1"/>
    <col min="4" max="4" width="14.42578125" style="26" customWidth="1"/>
    <col min="5" max="5" width="14.28515625" style="26" customWidth="1"/>
    <col min="6" max="6" width="15.85546875" style="26" customWidth="1"/>
    <col min="7" max="7" width="15.5703125" style="26" customWidth="1"/>
    <col min="8" max="8" width="13.85546875" style="26" customWidth="1"/>
    <col min="9" max="9" width="14.140625" style="26" customWidth="1"/>
    <col min="10" max="10" width="15.7109375" style="26" customWidth="1"/>
    <col min="11" max="11" width="14.42578125" style="26" customWidth="1"/>
    <col min="12" max="16384" width="9.140625" style="26"/>
  </cols>
  <sheetData>
    <row r="1" spans="1:11" ht="15.75">
      <c r="A1" s="293"/>
      <c r="B1" s="293"/>
      <c r="C1" s="293"/>
      <c r="D1" s="293"/>
      <c r="E1" s="293"/>
      <c r="I1" s="346" t="s">
        <v>321</v>
      </c>
      <c r="J1" s="346"/>
      <c r="K1" s="346"/>
    </row>
    <row r="2" spans="1:11" ht="15.75">
      <c r="A2" s="293"/>
      <c r="B2" s="293"/>
      <c r="C2" s="293"/>
      <c r="D2" s="293"/>
      <c r="E2" s="293"/>
      <c r="F2" s="98"/>
      <c r="G2" s="293" t="s">
        <v>363</v>
      </c>
      <c r="H2" s="293"/>
      <c r="I2" s="293"/>
      <c r="J2" s="293"/>
      <c r="K2" s="293"/>
    </row>
    <row r="3" spans="1:11" ht="15.75">
      <c r="A3" s="70"/>
      <c r="B3" s="70"/>
      <c r="C3" s="70"/>
      <c r="D3" s="70"/>
      <c r="E3" s="70"/>
      <c r="F3" s="99"/>
      <c r="G3" s="297" t="s">
        <v>1633</v>
      </c>
      <c r="H3" s="297"/>
      <c r="I3" s="297"/>
      <c r="J3" s="297"/>
      <c r="K3" s="297"/>
    </row>
    <row r="4" spans="1:11" ht="15.75">
      <c r="A4" s="242"/>
      <c r="B4" s="242"/>
      <c r="C4" s="242"/>
      <c r="D4" s="242"/>
      <c r="E4" s="242"/>
      <c r="J4" s="345" t="s">
        <v>1744</v>
      </c>
      <c r="K4" s="345"/>
    </row>
    <row r="5" spans="1:11" ht="15">
      <c r="A5" s="242"/>
      <c r="B5" s="100"/>
      <c r="C5" s="242"/>
      <c r="D5" s="242"/>
      <c r="E5" s="242"/>
    </row>
    <row r="6" spans="1:11" ht="15.75">
      <c r="A6" s="341" t="s">
        <v>1634</v>
      </c>
      <c r="B6" s="341"/>
      <c r="C6" s="341"/>
      <c r="D6" s="341"/>
      <c r="E6" s="341"/>
      <c r="F6" s="342"/>
      <c r="G6" s="342"/>
      <c r="H6" s="342"/>
      <c r="I6" s="342"/>
      <c r="J6" s="342"/>
      <c r="K6" s="342"/>
    </row>
    <row r="7" spans="1:11" ht="15.75">
      <c r="A7" s="27"/>
      <c r="B7" s="27"/>
      <c r="C7" s="27"/>
      <c r="D7" s="27"/>
      <c r="E7" s="27"/>
      <c r="F7" s="27"/>
      <c r="G7" s="27"/>
      <c r="H7" s="27"/>
      <c r="I7" s="27"/>
      <c r="J7" s="27"/>
      <c r="K7" s="27"/>
    </row>
    <row r="8" spans="1:11" ht="68.25" customHeight="1">
      <c r="A8" s="343" t="s">
        <v>518</v>
      </c>
      <c r="B8" s="344" t="s">
        <v>275</v>
      </c>
      <c r="C8" s="344" t="s">
        <v>547</v>
      </c>
      <c r="D8" s="344"/>
      <c r="E8" s="344"/>
      <c r="F8" s="344" t="s">
        <v>548</v>
      </c>
      <c r="G8" s="344"/>
      <c r="H8" s="344"/>
      <c r="I8" s="344" t="s">
        <v>549</v>
      </c>
      <c r="J8" s="344"/>
      <c r="K8" s="344"/>
    </row>
    <row r="9" spans="1:11" ht="15.75">
      <c r="A9" s="343"/>
      <c r="B9" s="344"/>
      <c r="C9" s="243" t="s">
        <v>961</v>
      </c>
      <c r="D9" s="243" t="s">
        <v>962</v>
      </c>
      <c r="E9" s="243" t="s">
        <v>1635</v>
      </c>
      <c r="F9" s="243" t="s">
        <v>961</v>
      </c>
      <c r="G9" s="243" t="s">
        <v>962</v>
      </c>
      <c r="H9" s="243" t="s">
        <v>1635</v>
      </c>
      <c r="I9" s="243" t="s">
        <v>961</v>
      </c>
      <c r="J9" s="243" t="s">
        <v>962</v>
      </c>
      <c r="K9" s="243" t="s">
        <v>1635</v>
      </c>
    </row>
    <row r="10" spans="1:11" ht="11.45" customHeight="1">
      <c r="A10" s="186">
        <v>1</v>
      </c>
      <c r="B10" s="186">
        <v>2</v>
      </c>
      <c r="C10" s="186">
        <v>3</v>
      </c>
      <c r="D10" s="186">
        <v>4</v>
      </c>
      <c r="E10" s="186">
        <v>5</v>
      </c>
      <c r="F10" s="186">
        <v>6</v>
      </c>
      <c r="G10" s="186">
        <v>7</v>
      </c>
      <c r="H10" s="186">
        <v>8</v>
      </c>
      <c r="I10" s="186">
        <v>9</v>
      </c>
      <c r="J10" s="186">
        <v>10</v>
      </c>
      <c r="K10" s="186">
        <v>11</v>
      </c>
    </row>
    <row r="11" spans="1:11" ht="15.75">
      <c r="A11" s="187" t="s">
        <v>277</v>
      </c>
      <c r="B11" s="44" t="s">
        <v>298</v>
      </c>
      <c r="C11" s="121">
        <f t="shared" ref="C11:E21" si="0">F11+I11</f>
        <v>1985122</v>
      </c>
      <c r="D11" s="121">
        <f t="shared" si="0"/>
        <v>1544401.35</v>
      </c>
      <c r="E11" s="121">
        <f t="shared" si="0"/>
        <v>1500705.1</v>
      </c>
      <c r="F11" s="121">
        <v>1747850</v>
      </c>
      <c r="G11" s="121">
        <v>1354583.75</v>
      </c>
      <c r="H11" s="121">
        <v>1310887.5</v>
      </c>
      <c r="I11" s="121">
        <v>237272</v>
      </c>
      <c r="J11" s="121">
        <v>189817.60000000001</v>
      </c>
      <c r="K11" s="121">
        <v>189817.60000000001</v>
      </c>
    </row>
    <row r="12" spans="1:11" ht="15.75">
      <c r="A12" s="187" t="s">
        <v>279</v>
      </c>
      <c r="B12" s="44" t="s">
        <v>280</v>
      </c>
      <c r="C12" s="121">
        <f t="shared" si="0"/>
        <v>1528488</v>
      </c>
      <c r="D12" s="121">
        <f t="shared" si="0"/>
        <v>1222790.3999999999</v>
      </c>
      <c r="E12" s="121">
        <f t="shared" si="0"/>
        <v>1222790.3999999999</v>
      </c>
      <c r="F12" s="121">
        <v>0</v>
      </c>
      <c r="G12" s="121">
        <v>0</v>
      </c>
      <c r="H12" s="121">
        <v>0</v>
      </c>
      <c r="I12" s="121">
        <v>1528488</v>
      </c>
      <c r="J12" s="121">
        <v>1222790.3999999999</v>
      </c>
      <c r="K12" s="121">
        <v>1222790.3999999999</v>
      </c>
    </row>
    <row r="13" spans="1:11" ht="15.75">
      <c r="A13" s="187" t="s">
        <v>281</v>
      </c>
      <c r="B13" s="44" t="s">
        <v>282</v>
      </c>
      <c r="C13" s="121">
        <f t="shared" si="0"/>
        <v>2002636</v>
      </c>
      <c r="D13" s="121">
        <f t="shared" si="0"/>
        <v>1572659.15</v>
      </c>
      <c r="E13" s="121">
        <f t="shared" si="0"/>
        <v>1543209.5</v>
      </c>
      <c r="F13" s="121">
        <v>1177986</v>
      </c>
      <c r="G13" s="121">
        <v>912939.15</v>
      </c>
      <c r="H13" s="121">
        <v>883489.5</v>
      </c>
      <c r="I13" s="121">
        <v>824650</v>
      </c>
      <c r="J13" s="121">
        <v>659720</v>
      </c>
      <c r="K13" s="121">
        <v>659720</v>
      </c>
    </row>
    <row r="14" spans="1:11" ht="15.75">
      <c r="A14" s="187" t="s">
        <v>283</v>
      </c>
      <c r="B14" s="44" t="s">
        <v>286</v>
      </c>
      <c r="C14" s="121">
        <f t="shared" si="0"/>
        <v>3427360</v>
      </c>
      <c r="D14" s="121">
        <f t="shared" si="0"/>
        <v>2670536.48</v>
      </c>
      <c r="E14" s="121">
        <f t="shared" si="0"/>
        <v>2599184.15</v>
      </c>
      <c r="F14" s="121">
        <v>2854092</v>
      </c>
      <c r="G14" s="121">
        <v>2211922.08</v>
      </c>
      <c r="H14" s="121">
        <v>2140569.75</v>
      </c>
      <c r="I14" s="121">
        <v>573268</v>
      </c>
      <c r="J14" s="121">
        <v>458614.4</v>
      </c>
      <c r="K14" s="121">
        <v>458614.4</v>
      </c>
    </row>
    <row r="15" spans="1:11" ht="15.75">
      <c r="A15" s="187" t="s">
        <v>285</v>
      </c>
      <c r="B15" s="44" t="s">
        <v>294</v>
      </c>
      <c r="C15" s="121">
        <f t="shared" si="0"/>
        <v>1742531</v>
      </c>
      <c r="D15" s="121">
        <f t="shared" si="0"/>
        <v>1377012.97</v>
      </c>
      <c r="E15" s="121">
        <f t="shared" si="0"/>
        <v>1360001.15</v>
      </c>
      <c r="F15" s="121">
        <v>680473</v>
      </c>
      <c r="G15" s="121">
        <v>527366.56999999995</v>
      </c>
      <c r="H15" s="121">
        <v>510354.75</v>
      </c>
      <c r="I15" s="121">
        <v>1062058</v>
      </c>
      <c r="J15" s="121">
        <v>849646.4</v>
      </c>
      <c r="K15" s="121">
        <v>849646.4</v>
      </c>
    </row>
    <row r="16" spans="1:11" ht="15.75">
      <c r="A16" s="187" t="s">
        <v>287</v>
      </c>
      <c r="B16" s="44" t="s">
        <v>290</v>
      </c>
      <c r="C16" s="121">
        <f t="shared" si="0"/>
        <v>1310631</v>
      </c>
      <c r="D16" s="121">
        <f t="shared" si="0"/>
        <v>1048504.8</v>
      </c>
      <c r="E16" s="121">
        <f t="shared" si="0"/>
        <v>1048504.8</v>
      </c>
      <c r="F16" s="121">
        <v>0</v>
      </c>
      <c r="G16" s="121">
        <v>0</v>
      </c>
      <c r="H16" s="121">
        <v>0</v>
      </c>
      <c r="I16" s="121">
        <v>1310631</v>
      </c>
      <c r="J16" s="121">
        <v>1048504.8</v>
      </c>
      <c r="K16" s="121">
        <v>1048504.8</v>
      </c>
    </row>
    <row r="17" spans="1:11" ht="15.75">
      <c r="A17" s="187" t="s">
        <v>289</v>
      </c>
      <c r="B17" s="44" t="s">
        <v>292</v>
      </c>
      <c r="C17" s="121">
        <f t="shared" si="0"/>
        <v>815020</v>
      </c>
      <c r="D17" s="121">
        <f t="shared" si="0"/>
        <v>643618.63</v>
      </c>
      <c r="E17" s="121">
        <f t="shared" si="0"/>
        <v>635221.25</v>
      </c>
      <c r="F17" s="121">
        <v>335895</v>
      </c>
      <c r="G17" s="121">
        <v>260318.63</v>
      </c>
      <c r="H17" s="121">
        <v>251921.25</v>
      </c>
      <c r="I17" s="121">
        <v>479125</v>
      </c>
      <c r="J17" s="121">
        <v>383300</v>
      </c>
      <c r="K17" s="121">
        <v>383300</v>
      </c>
    </row>
    <row r="18" spans="1:11" ht="15.75">
      <c r="A18" s="187" t="s">
        <v>291</v>
      </c>
      <c r="B18" s="44" t="s">
        <v>278</v>
      </c>
      <c r="C18" s="121">
        <f t="shared" si="0"/>
        <v>2714550</v>
      </c>
      <c r="D18" s="121">
        <f t="shared" si="0"/>
        <v>2141523.9500000002</v>
      </c>
      <c r="E18" s="121">
        <f t="shared" si="0"/>
        <v>2111407.9</v>
      </c>
      <c r="F18" s="121">
        <v>1204642</v>
      </c>
      <c r="G18" s="121">
        <v>933597.55</v>
      </c>
      <c r="H18" s="121">
        <v>903481.5</v>
      </c>
      <c r="I18" s="121">
        <v>1509908</v>
      </c>
      <c r="J18" s="121">
        <v>1207926.3999999999</v>
      </c>
      <c r="K18" s="121">
        <v>1207926.3999999999</v>
      </c>
    </row>
    <row r="19" spans="1:11" ht="15.75">
      <c r="A19" s="187" t="s">
        <v>293</v>
      </c>
      <c r="B19" s="44" t="s">
        <v>296</v>
      </c>
      <c r="C19" s="121">
        <f t="shared" si="0"/>
        <v>1658460</v>
      </c>
      <c r="D19" s="121">
        <f t="shared" si="0"/>
        <v>1303556.75</v>
      </c>
      <c r="E19" s="121">
        <f t="shared" si="0"/>
        <v>1280345.5</v>
      </c>
      <c r="F19" s="121">
        <v>928450</v>
      </c>
      <c r="G19" s="121">
        <v>719548.75</v>
      </c>
      <c r="H19" s="121">
        <v>696337.5</v>
      </c>
      <c r="I19" s="121">
        <v>730010</v>
      </c>
      <c r="J19" s="121">
        <v>584008</v>
      </c>
      <c r="K19" s="121">
        <v>584008</v>
      </c>
    </row>
    <row r="20" spans="1:11" ht="15.75">
      <c r="A20" s="187" t="s">
        <v>295</v>
      </c>
      <c r="B20" s="44" t="s">
        <v>288</v>
      </c>
      <c r="C20" s="121">
        <f t="shared" si="0"/>
        <v>1963458</v>
      </c>
      <c r="D20" s="121">
        <f t="shared" si="0"/>
        <v>1548461.6</v>
      </c>
      <c r="E20" s="121">
        <f t="shared" si="0"/>
        <v>1526116</v>
      </c>
      <c r="F20" s="121">
        <v>893823</v>
      </c>
      <c r="G20" s="121">
        <v>692713.6</v>
      </c>
      <c r="H20" s="121">
        <v>670368</v>
      </c>
      <c r="I20" s="121">
        <v>1069635</v>
      </c>
      <c r="J20" s="121">
        <v>855748</v>
      </c>
      <c r="K20" s="121">
        <v>855748</v>
      </c>
    </row>
    <row r="21" spans="1:11" ht="15.75">
      <c r="A21" s="187" t="s">
        <v>297</v>
      </c>
      <c r="B21" s="44" t="s">
        <v>284</v>
      </c>
      <c r="C21" s="121">
        <f t="shared" si="0"/>
        <v>3495105</v>
      </c>
      <c r="D21" s="121">
        <f t="shared" si="0"/>
        <v>2788371.2</v>
      </c>
      <c r="E21" s="121">
        <f t="shared" si="0"/>
        <v>2780660</v>
      </c>
      <c r="F21" s="121">
        <v>308450</v>
      </c>
      <c r="G21" s="121">
        <v>239047.2</v>
      </c>
      <c r="H21" s="121">
        <v>231336</v>
      </c>
      <c r="I21" s="121">
        <v>3186655</v>
      </c>
      <c r="J21" s="121">
        <v>2549324</v>
      </c>
      <c r="K21" s="121">
        <v>2549324</v>
      </c>
    </row>
    <row r="22" spans="1:11" ht="15.75">
      <c r="A22" s="340" t="s">
        <v>299</v>
      </c>
      <c r="B22" s="340"/>
      <c r="C22" s="121">
        <f t="shared" ref="C22:I22" si="1">SUM(C11:C21)</f>
        <v>22643361</v>
      </c>
      <c r="D22" s="121">
        <f t="shared" si="1"/>
        <v>17861437.280000001</v>
      </c>
      <c r="E22" s="121">
        <f t="shared" si="1"/>
        <v>17608145.75</v>
      </c>
      <c r="F22" s="121">
        <f t="shared" si="1"/>
        <v>10131661</v>
      </c>
      <c r="G22" s="121">
        <f t="shared" si="1"/>
        <v>7852037.2800000003</v>
      </c>
      <c r="H22" s="121">
        <f t="shared" si="1"/>
        <v>7598745.75</v>
      </c>
      <c r="I22" s="121">
        <f t="shared" si="1"/>
        <v>12511700</v>
      </c>
      <c r="J22" s="121">
        <f>SUM(J11:J21)</f>
        <v>10009400</v>
      </c>
      <c r="K22" s="121">
        <f>SUM(K11:K21)</f>
        <v>10009400</v>
      </c>
    </row>
    <row r="23" spans="1:11" ht="15.75">
      <c r="A23" s="27"/>
      <c r="B23" s="27"/>
      <c r="C23" s="27"/>
      <c r="D23" s="27"/>
      <c r="E23" s="27"/>
      <c r="F23" s="27"/>
      <c r="G23" s="27"/>
      <c r="H23" s="27"/>
      <c r="I23" s="27"/>
      <c r="J23" s="27"/>
      <c r="K23" s="27"/>
    </row>
    <row r="24" spans="1:11">
      <c r="I24" s="103"/>
    </row>
  </sheetData>
  <mergeCells count="13">
    <mergeCell ref="J4:K4"/>
    <mergeCell ref="A1:E1"/>
    <mergeCell ref="I1:K1"/>
    <mergeCell ref="A2:E2"/>
    <mergeCell ref="G2:K2"/>
    <mergeCell ref="G3:K3"/>
    <mergeCell ref="A22:B22"/>
    <mergeCell ref="A6:K6"/>
    <mergeCell ref="A8:A9"/>
    <mergeCell ref="B8:B9"/>
    <mergeCell ref="C8:E8"/>
    <mergeCell ref="F8:H8"/>
    <mergeCell ref="I8:K8"/>
  </mergeCells>
  <phoneticPr fontId="22" type="noConversion"/>
  <printOptions horizontalCentered="1"/>
  <pageMargins left="0.36" right="0.36" top="0.98425196850393704" bottom="0.7" header="0.51181102362204722" footer="0.51181102362204722"/>
  <pageSetup paperSize="9" scale="86" orientation="landscape" r:id="rId1"/>
  <headerFooter alignWithMargins="0"/>
</worksheet>
</file>

<file path=xl/worksheets/sheet14.xml><?xml version="1.0" encoding="utf-8"?>
<worksheet xmlns="http://schemas.openxmlformats.org/spreadsheetml/2006/main" xmlns:r="http://schemas.openxmlformats.org/officeDocument/2006/relationships">
  <sheetPr>
    <tabColor rgb="FFFF0000"/>
    <pageSetUpPr fitToPage="1"/>
  </sheetPr>
  <dimension ref="A1:E26"/>
  <sheetViews>
    <sheetView view="pageBreakPreview" topLeftCell="A19" zoomScaleNormal="100" workbookViewId="0">
      <selection activeCell="A26" sqref="A26:E26"/>
    </sheetView>
  </sheetViews>
  <sheetFormatPr defaultColWidth="9.140625" defaultRowHeight="12.75"/>
  <cols>
    <col min="1" max="1" width="6.5703125" style="26" customWidth="1"/>
    <col min="2" max="2" width="32.7109375" style="26" customWidth="1"/>
    <col min="3" max="4" width="15.5703125" style="26" customWidth="1"/>
    <col min="5" max="5" width="16.42578125" style="26" customWidth="1"/>
    <col min="6" max="16384" width="9.140625" style="26"/>
  </cols>
  <sheetData>
    <row r="1" spans="1:5" ht="15.75">
      <c r="A1" s="293" t="s">
        <v>320</v>
      </c>
      <c r="B1" s="293"/>
      <c r="C1" s="293"/>
      <c r="D1" s="293"/>
      <c r="E1" s="293"/>
    </row>
    <row r="2" spans="1:5" ht="15.75">
      <c r="A2" s="28"/>
      <c r="B2" s="293" t="s">
        <v>363</v>
      </c>
      <c r="C2" s="293"/>
      <c r="D2" s="293"/>
      <c r="E2" s="293"/>
    </row>
    <row r="3" spans="1:5" ht="15.75">
      <c r="A3" s="70"/>
      <c r="B3" s="297" t="s">
        <v>1631</v>
      </c>
      <c r="C3" s="297"/>
      <c r="D3" s="297"/>
      <c r="E3" s="297"/>
    </row>
    <row r="4" spans="1:5" ht="15.75">
      <c r="A4" s="71"/>
      <c r="B4" s="70"/>
      <c r="C4" s="296" t="s">
        <v>1743</v>
      </c>
      <c r="D4" s="296"/>
      <c r="E4" s="296"/>
    </row>
    <row r="6" spans="1:5" ht="49.5" customHeight="1">
      <c r="A6" s="349" t="s">
        <v>274</v>
      </c>
      <c r="B6" s="349"/>
      <c r="C6" s="349"/>
      <c r="D6" s="349"/>
      <c r="E6" s="349"/>
    </row>
    <row r="8" spans="1:5" s="72" customFormat="1" ht="15" customHeight="1">
      <c r="A8" s="344" t="s">
        <v>518</v>
      </c>
      <c r="B8" s="344" t="s">
        <v>275</v>
      </c>
      <c r="C8" s="344" t="s">
        <v>276</v>
      </c>
      <c r="D8" s="344"/>
      <c r="E8" s="344"/>
    </row>
    <row r="9" spans="1:5" s="72" customFormat="1" ht="17.25" customHeight="1">
      <c r="A9" s="344"/>
      <c r="B9" s="344"/>
      <c r="C9" s="244" t="s">
        <v>961</v>
      </c>
      <c r="D9" s="244" t="s">
        <v>962</v>
      </c>
      <c r="E9" s="244" t="s">
        <v>1635</v>
      </c>
    </row>
    <row r="10" spans="1:5" s="72" customFormat="1" ht="15.75" customHeight="1">
      <c r="A10" s="243">
        <v>1</v>
      </c>
      <c r="B10" s="243">
        <v>2</v>
      </c>
      <c r="C10" s="243">
        <v>3</v>
      </c>
      <c r="D10" s="243">
        <v>4</v>
      </c>
      <c r="E10" s="243">
        <v>5</v>
      </c>
    </row>
    <row r="11" spans="1:5" ht="18.75">
      <c r="A11" s="187" t="s">
        <v>277</v>
      </c>
      <c r="B11" s="188" t="s">
        <v>298</v>
      </c>
      <c r="C11" s="194">
        <v>68108.490000000005</v>
      </c>
      <c r="D11" s="194">
        <v>68981.13</v>
      </c>
      <c r="E11" s="194">
        <v>71985.850000000006</v>
      </c>
    </row>
    <row r="12" spans="1:5" ht="18.75">
      <c r="A12" s="187" t="s">
        <v>279</v>
      </c>
      <c r="B12" s="188" t="s">
        <v>280</v>
      </c>
      <c r="C12" s="194">
        <v>272433.96999999997</v>
      </c>
      <c r="D12" s="194">
        <v>275924.53000000003</v>
      </c>
      <c r="E12" s="194">
        <v>287943.40000000002</v>
      </c>
    </row>
    <row r="13" spans="1:5" ht="18.75">
      <c r="A13" s="187" t="s">
        <v>281</v>
      </c>
      <c r="B13" s="188" t="s">
        <v>282</v>
      </c>
      <c r="C13" s="194">
        <v>108973.56</v>
      </c>
      <c r="D13" s="194">
        <v>110369.81</v>
      </c>
      <c r="E13" s="194">
        <v>115177.36</v>
      </c>
    </row>
    <row r="14" spans="1:5" ht="18.75">
      <c r="A14" s="187" t="s">
        <v>283</v>
      </c>
      <c r="B14" s="188" t="s">
        <v>286</v>
      </c>
      <c r="C14" s="194">
        <v>81730.19</v>
      </c>
      <c r="D14" s="194">
        <v>82777.36</v>
      </c>
      <c r="E14" s="194">
        <v>86383</v>
      </c>
    </row>
    <row r="15" spans="1:5" ht="18.75">
      <c r="A15" s="187" t="s">
        <v>285</v>
      </c>
      <c r="B15" s="188" t="s">
        <v>294</v>
      </c>
      <c r="C15" s="194">
        <v>68108.490000000005</v>
      </c>
      <c r="D15" s="194">
        <v>68981.13</v>
      </c>
      <c r="E15" s="194">
        <v>71985.850000000006</v>
      </c>
    </row>
    <row r="16" spans="1:5" ht="18.75">
      <c r="A16" s="187" t="s">
        <v>287</v>
      </c>
      <c r="B16" s="188" t="s">
        <v>290</v>
      </c>
      <c r="C16" s="194">
        <v>95351.89</v>
      </c>
      <c r="D16" s="194">
        <v>96573.59</v>
      </c>
      <c r="E16" s="194">
        <v>100780.19</v>
      </c>
    </row>
    <row r="17" spans="1:5" ht="18.75">
      <c r="A17" s="187" t="s">
        <v>289</v>
      </c>
      <c r="B17" s="188" t="s">
        <v>292</v>
      </c>
      <c r="C17" s="194">
        <v>68108.490000000005</v>
      </c>
      <c r="D17" s="194">
        <v>68981.13</v>
      </c>
      <c r="E17" s="194">
        <v>71985.850000000006</v>
      </c>
    </row>
    <row r="18" spans="1:5" ht="18.75">
      <c r="A18" s="187" t="s">
        <v>291</v>
      </c>
      <c r="B18" s="188" t="s">
        <v>278</v>
      </c>
      <c r="C18" s="194">
        <v>272433.96999999997</v>
      </c>
      <c r="D18" s="194">
        <v>275924.53000000003</v>
      </c>
      <c r="E18" s="194">
        <v>287943.40000000002</v>
      </c>
    </row>
    <row r="19" spans="1:5" ht="18.75">
      <c r="A19" s="187" t="s">
        <v>293</v>
      </c>
      <c r="B19" s="188" t="s">
        <v>1636</v>
      </c>
      <c r="C19" s="194">
        <v>68108.490000000005</v>
      </c>
      <c r="D19" s="194">
        <v>68981.13</v>
      </c>
      <c r="E19" s="194">
        <v>71985.850000000006</v>
      </c>
    </row>
    <row r="20" spans="1:5" ht="18.75">
      <c r="A20" s="187" t="s">
        <v>295</v>
      </c>
      <c r="B20" s="188" t="s">
        <v>288</v>
      </c>
      <c r="C20" s="194">
        <v>68108.490000000005</v>
      </c>
      <c r="D20" s="194">
        <v>68981.13</v>
      </c>
      <c r="E20" s="194">
        <v>71985.850000000006</v>
      </c>
    </row>
    <row r="21" spans="1:5" ht="18.75">
      <c r="A21" s="187" t="s">
        <v>297</v>
      </c>
      <c r="B21" s="188" t="s">
        <v>284</v>
      </c>
      <c r="C21" s="194">
        <v>272433.96999999997</v>
      </c>
      <c r="D21" s="194">
        <v>275924.53000000003</v>
      </c>
      <c r="E21" s="194">
        <v>287943.40000000002</v>
      </c>
    </row>
    <row r="22" spans="1:5" s="73" customFormat="1" ht="18.75">
      <c r="A22" s="340" t="s">
        <v>299</v>
      </c>
      <c r="B22" s="340"/>
      <c r="C22" s="195">
        <f>SUM(C11:C21)</f>
        <v>1443900</v>
      </c>
      <c r="D22" s="195">
        <f>SUM(D11:D21)</f>
        <v>1462400.0000000002</v>
      </c>
      <c r="E22" s="195">
        <f>SUM(E11:E21)</f>
        <v>1526100</v>
      </c>
    </row>
    <row r="23" spans="1:5" hidden="1">
      <c r="C23" s="74">
        <f>C22-[7]вед2013!I26</f>
        <v>544800</v>
      </c>
      <c r="D23" s="74">
        <f>D22-[7]вед2013!J26</f>
        <v>541800.00000000023</v>
      </c>
      <c r="E23" s="74">
        <f>E22-[7]вед2013!K26</f>
        <v>605900</v>
      </c>
    </row>
    <row r="24" spans="1:5">
      <c r="C24" s="74"/>
      <c r="D24" s="74"/>
      <c r="E24" s="74"/>
    </row>
    <row r="26" spans="1:5" ht="358.5" customHeight="1">
      <c r="A26" s="347" t="s">
        <v>300</v>
      </c>
      <c r="B26" s="348"/>
      <c r="C26" s="348"/>
      <c r="D26" s="348"/>
      <c r="E26" s="348"/>
    </row>
  </sheetData>
  <mergeCells count="10">
    <mergeCell ref="A22:B22"/>
    <mergeCell ref="A26:E26"/>
    <mergeCell ref="A1:E1"/>
    <mergeCell ref="B2:E2"/>
    <mergeCell ref="B3:E3"/>
    <mergeCell ref="C4:E4"/>
    <mergeCell ref="A6:E6"/>
    <mergeCell ref="A8:A9"/>
    <mergeCell ref="B8:B9"/>
    <mergeCell ref="C8:E8"/>
  </mergeCells>
  <phoneticPr fontId="22" type="noConversion"/>
  <printOptions horizontalCentered="1"/>
  <pageMargins left="0.28000000000000003" right="0.18" top="0.98425196850393704" bottom="0.47244094488188981" header="0.51181102362204722" footer="0.51181102362204722"/>
  <pageSetup paperSize="9" scale="95" orientation="portrait" r:id="rId1"/>
  <headerFooter alignWithMargins="0"/>
</worksheet>
</file>

<file path=xl/worksheets/sheet15.xml><?xml version="1.0" encoding="utf-8"?>
<worksheet xmlns="http://schemas.openxmlformats.org/spreadsheetml/2006/main" xmlns:r="http://schemas.openxmlformats.org/officeDocument/2006/relationships">
  <sheetPr>
    <tabColor rgb="FFFF0000"/>
    <pageSetUpPr fitToPage="1"/>
  </sheetPr>
  <dimension ref="A1:G25"/>
  <sheetViews>
    <sheetView zoomScaleNormal="100" zoomScaleSheetLayoutView="100" workbookViewId="0">
      <selection activeCell="C3" sqref="C3:F3"/>
    </sheetView>
  </sheetViews>
  <sheetFormatPr defaultColWidth="9.140625" defaultRowHeight="12.75"/>
  <cols>
    <col min="1" max="1" width="5.85546875" style="26" bestFit="1" customWidth="1"/>
    <col min="2" max="2" width="24.42578125" style="26" customWidth="1"/>
    <col min="3" max="3" width="17.85546875" style="26" customWidth="1"/>
    <col min="4" max="4" width="16.85546875" style="26" customWidth="1"/>
    <col min="5" max="5" width="15.42578125" style="26" customWidth="1"/>
    <col min="6" max="6" width="17.7109375" style="26" customWidth="1"/>
    <col min="7" max="7" width="15.140625" style="26" customWidth="1"/>
    <col min="8" max="16384" width="9.140625" style="26"/>
  </cols>
  <sheetData>
    <row r="1" spans="1:7" ht="15.75">
      <c r="C1" s="293" t="s">
        <v>255</v>
      </c>
      <c r="D1" s="293"/>
      <c r="E1" s="293"/>
      <c r="F1" s="293"/>
    </row>
    <row r="2" spans="1:7" ht="15.75">
      <c r="B2" s="28"/>
      <c r="C2" s="28"/>
      <c r="D2" s="293" t="s">
        <v>363</v>
      </c>
      <c r="E2" s="293"/>
      <c r="F2" s="293"/>
    </row>
    <row r="3" spans="1:7" ht="34.5" customHeight="1">
      <c r="A3" s="130"/>
      <c r="B3" s="130"/>
      <c r="C3" s="350" t="s">
        <v>1637</v>
      </c>
      <c r="D3" s="350"/>
      <c r="E3" s="350"/>
      <c r="F3" s="350"/>
    </row>
    <row r="4" spans="1:7" ht="15.75">
      <c r="A4" s="75"/>
      <c r="B4" s="75"/>
      <c r="C4" s="76"/>
      <c r="D4" s="351" t="s">
        <v>1745</v>
      </c>
      <c r="E4" s="351"/>
      <c r="F4" s="351"/>
    </row>
    <row r="5" spans="1:7">
      <c r="A5" s="242"/>
      <c r="B5" s="242"/>
      <c r="C5" s="242"/>
      <c r="D5" s="242"/>
    </row>
    <row r="6" spans="1:7" ht="15">
      <c r="A6" s="242"/>
      <c r="B6" s="100"/>
      <c r="C6" s="242"/>
      <c r="D6" s="242"/>
    </row>
    <row r="7" spans="1:7" ht="35.25" customHeight="1">
      <c r="A7" s="352" t="s">
        <v>1638</v>
      </c>
      <c r="B7" s="352"/>
      <c r="C7" s="352"/>
      <c r="D7" s="352"/>
      <c r="E7" s="352"/>
      <c r="F7" s="352"/>
    </row>
    <row r="8" spans="1:7">
      <c r="A8" s="242"/>
      <c r="B8" s="242"/>
      <c r="C8" s="242"/>
      <c r="D8" s="242"/>
    </row>
    <row r="9" spans="1:7" ht="35.25" customHeight="1">
      <c r="A9" s="344" t="s">
        <v>518</v>
      </c>
      <c r="B9" s="344" t="s">
        <v>275</v>
      </c>
      <c r="C9" s="344" t="s">
        <v>1639</v>
      </c>
      <c r="D9" s="344" t="s">
        <v>596</v>
      </c>
      <c r="E9" s="344"/>
      <c r="F9" s="344"/>
    </row>
    <row r="10" spans="1:7" ht="63.6" customHeight="1">
      <c r="A10" s="344"/>
      <c r="B10" s="344"/>
      <c r="C10" s="344"/>
      <c r="D10" s="244" t="s">
        <v>961</v>
      </c>
      <c r="E10" s="244" t="s">
        <v>962</v>
      </c>
      <c r="F10" s="244" t="s">
        <v>1635</v>
      </c>
    </row>
    <row r="11" spans="1:7" ht="13.9" customHeight="1">
      <c r="A11" s="243">
        <v>1</v>
      </c>
      <c r="B11" s="243">
        <v>2</v>
      </c>
      <c r="C11" s="243">
        <v>3</v>
      </c>
      <c r="D11" s="243">
        <v>4</v>
      </c>
      <c r="E11" s="243">
        <v>5</v>
      </c>
      <c r="F11" s="243">
        <v>6</v>
      </c>
    </row>
    <row r="12" spans="1:7" ht="15.75">
      <c r="A12" s="187" t="s">
        <v>277</v>
      </c>
      <c r="B12" s="44" t="s">
        <v>298</v>
      </c>
      <c r="C12" s="122">
        <v>394</v>
      </c>
      <c r="D12" s="189">
        <v>2847309</v>
      </c>
      <c r="E12" s="189">
        <v>2206664.48</v>
      </c>
      <c r="F12" s="189">
        <v>2135481.75</v>
      </c>
      <c r="G12" s="103"/>
    </row>
    <row r="13" spans="1:7" ht="15.75">
      <c r="A13" s="187" t="s">
        <v>279</v>
      </c>
      <c r="B13" s="44" t="s">
        <v>280</v>
      </c>
      <c r="C13" s="122">
        <v>2708</v>
      </c>
      <c r="D13" s="189">
        <v>3518672</v>
      </c>
      <c r="E13" s="189">
        <v>2726970.8</v>
      </c>
      <c r="F13" s="189">
        <v>2639004</v>
      </c>
      <c r="G13" s="103"/>
    </row>
    <row r="14" spans="1:7" ht="15.75">
      <c r="A14" s="187" t="s">
        <v>281</v>
      </c>
      <c r="B14" s="44" t="s">
        <v>282</v>
      </c>
      <c r="C14" s="122">
        <v>1387</v>
      </c>
      <c r="D14" s="189">
        <v>4035014</v>
      </c>
      <c r="E14" s="189">
        <v>3127135.85</v>
      </c>
      <c r="F14" s="189">
        <v>3026260.5</v>
      </c>
      <c r="G14" s="103"/>
    </row>
    <row r="15" spans="1:7" ht="15.75">
      <c r="A15" s="187" t="s">
        <v>283</v>
      </c>
      <c r="B15" s="44" t="s">
        <v>286</v>
      </c>
      <c r="C15" s="122">
        <v>893</v>
      </c>
      <c r="D15" s="189">
        <v>5129990</v>
      </c>
      <c r="E15" s="189">
        <v>3975742.25</v>
      </c>
      <c r="F15" s="189">
        <v>3847492.5</v>
      </c>
      <c r="G15" s="103"/>
    </row>
    <row r="16" spans="1:7" ht="15.75">
      <c r="A16" s="187" t="s">
        <v>285</v>
      </c>
      <c r="B16" s="44" t="s">
        <v>294</v>
      </c>
      <c r="C16" s="122">
        <v>693</v>
      </c>
      <c r="D16" s="189">
        <v>4055809</v>
      </c>
      <c r="E16" s="189">
        <v>3143251.98</v>
      </c>
      <c r="F16" s="189">
        <v>3041856.75</v>
      </c>
      <c r="G16" s="103"/>
    </row>
    <row r="17" spans="1:7" ht="15.75">
      <c r="A17" s="187" t="s">
        <v>287</v>
      </c>
      <c r="B17" s="44" t="s">
        <v>290</v>
      </c>
      <c r="C17" s="122">
        <v>1209</v>
      </c>
      <c r="D17" s="189">
        <v>4591399</v>
      </c>
      <c r="E17" s="189">
        <v>3558334.23</v>
      </c>
      <c r="F17" s="189">
        <v>3443549.25</v>
      </c>
      <c r="G17" s="103"/>
    </row>
    <row r="18" spans="1:7" ht="15.75">
      <c r="A18" s="187" t="s">
        <v>289</v>
      </c>
      <c r="B18" s="44" t="s">
        <v>292</v>
      </c>
      <c r="C18" s="122">
        <v>429</v>
      </c>
      <c r="D18" s="189">
        <v>3910650</v>
      </c>
      <c r="E18" s="189">
        <v>3030753.73</v>
      </c>
      <c r="F18" s="189">
        <v>2932987.5</v>
      </c>
      <c r="G18" s="103"/>
    </row>
    <row r="19" spans="1:7" ht="15.75">
      <c r="A19" s="187" t="s">
        <v>291</v>
      </c>
      <c r="B19" s="44" t="s">
        <v>278</v>
      </c>
      <c r="C19" s="122">
        <v>2180</v>
      </c>
      <c r="D19" s="189">
        <v>4572390</v>
      </c>
      <c r="E19" s="189">
        <v>3543602.25</v>
      </c>
      <c r="F19" s="189">
        <v>3429292.5</v>
      </c>
      <c r="G19" s="103"/>
    </row>
    <row r="20" spans="1:7" ht="15.75">
      <c r="A20" s="187" t="s">
        <v>293</v>
      </c>
      <c r="B20" s="44" t="s">
        <v>296</v>
      </c>
      <c r="C20" s="122">
        <v>444</v>
      </c>
      <c r="D20" s="189">
        <v>3941000</v>
      </c>
      <c r="E20" s="189">
        <v>3054275</v>
      </c>
      <c r="F20" s="189">
        <v>2955750</v>
      </c>
      <c r="G20" s="103"/>
    </row>
    <row r="21" spans="1:7" ht="15.75">
      <c r="A21" s="187" t="s">
        <v>295</v>
      </c>
      <c r="B21" s="44" t="s">
        <v>288</v>
      </c>
      <c r="C21" s="122">
        <v>694</v>
      </c>
      <c r="D21" s="189">
        <v>4410081</v>
      </c>
      <c r="E21" s="189">
        <v>3417812.78</v>
      </c>
      <c r="F21" s="189">
        <v>3307560.75</v>
      </c>
      <c r="G21" s="103"/>
    </row>
    <row r="22" spans="1:7" ht="15.75">
      <c r="A22" s="187" t="s">
        <v>297</v>
      </c>
      <c r="B22" s="44" t="s">
        <v>284</v>
      </c>
      <c r="C22" s="122">
        <v>4749</v>
      </c>
      <c r="D22" s="189">
        <v>2899836</v>
      </c>
      <c r="E22" s="189">
        <v>2247372.9</v>
      </c>
      <c r="F22" s="189">
        <v>2174877</v>
      </c>
      <c r="G22" s="103"/>
    </row>
    <row r="23" spans="1:7" ht="15.75">
      <c r="A23" s="340" t="s">
        <v>299</v>
      </c>
      <c r="B23" s="340"/>
      <c r="C23" s="245">
        <f>SUM(C12:C22)</f>
        <v>15780</v>
      </c>
      <c r="D23" s="121">
        <f>SUM(D12:D22)</f>
        <v>43912150</v>
      </c>
      <c r="E23" s="121">
        <f>SUM(E12:E22)</f>
        <v>34031916.25</v>
      </c>
      <c r="F23" s="121">
        <f>SUM(F12:F22)</f>
        <v>32934112.5</v>
      </c>
      <c r="G23" s="103"/>
    </row>
    <row r="24" spans="1:7">
      <c r="D24" s="103"/>
      <c r="E24" s="103"/>
      <c r="F24" s="103"/>
    </row>
    <row r="25" spans="1:7" hidden="1">
      <c r="D25" s="103">
        <f>D23-[7]вед2013!I47</f>
        <v>23624375</v>
      </c>
      <c r="E25" s="103">
        <f>E23-[7]вед2013!J47</f>
        <v>13744141.25</v>
      </c>
      <c r="F25" s="103">
        <f>F23-[7]вед2013!K47</f>
        <v>12646337.5</v>
      </c>
    </row>
  </sheetData>
  <mergeCells count="10">
    <mergeCell ref="A23:B23"/>
    <mergeCell ref="C1:F1"/>
    <mergeCell ref="D2:F2"/>
    <mergeCell ref="C3:F3"/>
    <mergeCell ref="D4:F4"/>
    <mergeCell ref="A7:F7"/>
    <mergeCell ref="A9:A10"/>
    <mergeCell ref="B9:B10"/>
    <mergeCell ref="C9:C10"/>
    <mergeCell ref="D9:F9"/>
  </mergeCells>
  <phoneticPr fontId="22" type="noConversion"/>
  <printOptions horizontalCentered="1"/>
  <pageMargins left="0.56999999999999995" right="0.39370078740157483" top="0.98425196850393704" bottom="0.98425196850393704" header="0.48" footer="0.51181102362204722"/>
  <pageSetup paperSize="9" scale="94" orientation="portrait" r:id="rId1"/>
  <headerFooter alignWithMargins="0"/>
</worksheet>
</file>

<file path=xl/worksheets/sheet16.xml><?xml version="1.0" encoding="utf-8"?>
<worksheet xmlns="http://schemas.openxmlformats.org/spreadsheetml/2006/main" xmlns:r="http://schemas.openxmlformats.org/officeDocument/2006/relationships">
  <sheetPr>
    <tabColor rgb="FFFF0000"/>
    <pageSetUpPr fitToPage="1"/>
  </sheetPr>
  <dimension ref="A1:G30"/>
  <sheetViews>
    <sheetView view="pageBreakPreview" topLeftCell="A22" zoomScaleNormal="100" zoomScaleSheetLayoutView="100" workbookViewId="0">
      <selection activeCell="A25" sqref="A25:F25"/>
    </sheetView>
  </sheetViews>
  <sheetFormatPr defaultColWidth="9.140625" defaultRowHeight="12.75"/>
  <cols>
    <col min="1" max="1" width="5" style="78" customWidth="1"/>
    <col min="2" max="2" width="21.7109375" style="78" customWidth="1"/>
    <col min="3" max="3" width="18.7109375" style="78" customWidth="1"/>
    <col min="4" max="4" width="14.5703125" style="78" customWidth="1"/>
    <col min="5" max="6" width="12.5703125" style="78" customWidth="1"/>
    <col min="7" max="16384" width="9.140625" style="78"/>
  </cols>
  <sheetData>
    <row r="1" spans="1:7" ht="15.75">
      <c r="A1" s="77"/>
      <c r="B1" s="184"/>
      <c r="C1" s="77"/>
      <c r="D1" s="293" t="s">
        <v>319</v>
      </c>
      <c r="E1" s="293"/>
      <c r="F1" s="293"/>
    </row>
    <row r="2" spans="1:7" ht="15.75">
      <c r="A2" s="28"/>
      <c r="B2" s="28"/>
      <c r="C2" s="293" t="s">
        <v>363</v>
      </c>
      <c r="D2" s="293"/>
      <c r="E2" s="293"/>
      <c r="F2" s="293"/>
    </row>
    <row r="3" spans="1:7" ht="15.75">
      <c r="A3" s="130"/>
      <c r="B3" s="297" t="s">
        <v>1631</v>
      </c>
      <c r="C3" s="297"/>
      <c r="D3" s="297"/>
      <c r="E3" s="297"/>
      <c r="F3" s="297"/>
    </row>
    <row r="4" spans="1:7" ht="15.75">
      <c r="A4" s="75"/>
      <c r="B4" s="76"/>
      <c r="C4" s="76"/>
      <c r="D4" s="336" t="s">
        <v>1746</v>
      </c>
      <c r="E4" s="336"/>
      <c r="F4" s="336"/>
    </row>
    <row r="5" spans="1:7" ht="15.75">
      <c r="A5" s="79"/>
      <c r="B5" s="79"/>
      <c r="C5" s="23"/>
      <c r="D5" s="23"/>
    </row>
    <row r="6" spans="1:7" ht="50.25" customHeight="1">
      <c r="A6" s="349" t="s">
        <v>301</v>
      </c>
      <c r="B6" s="349"/>
      <c r="C6" s="349"/>
      <c r="D6" s="349"/>
      <c r="E6" s="349"/>
      <c r="F6" s="349"/>
    </row>
    <row r="7" spans="1:7">
      <c r="A7" s="246"/>
      <c r="B7" s="246"/>
      <c r="C7" s="246"/>
      <c r="D7" s="246"/>
    </row>
    <row r="8" spans="1:7" s="80" customFormat="1" ht="15.75">
      <c r="A8" s="355" t="s">
        <v>518</v>
      </c>
      <c r="B8" s="355" t="s">
        <v>275</v>
      </c>
      <c r="C8" s="344" t="s">
        <v>1639</v>
      </c>
      <c r="D8" s="355" t="s">
        <v>302</v>
      </c>
      <c r="E8" s="355"/>
      <c r="F8" s="355"/>
    </row>
    <row r="9" spans="1:7" s="80" customFormat="1" ht="92.45" customHeight="1">
      <c r="A9" s="355"/>
      <c r="B9" s="355"/>
      <c r="C9" s="344"/>
      <c r="D9" s="247" t="s">
        <v>961</v>
      </c>
      <c r="E9" s="247" t="s">
        <v>962</v>
      </c>
      <c r="F9" s="247" t="s">
        <v>1635</v>
      </c>
    </row>
    <row r="10" spans="1:7" s="80" customFormat="1" ht="15.75" customHeight="1">
      <c r="A10" s="248">
        <v>1</v>
      </c>
      <c r="B10" s="248">
        <v>2</v>
      </c>
      <c r="C10" s="249">
        <v>3</v>
      </c>
      <c r="D10" s="248">
        <v>4</v>
      </c>
      <c r="E10" s="248">
        <v>5</v>
      </c>
      <c r="F10" s="248">
        <v>6</v>
      </c>
    </row>
    <row r="11" spans="1:7" ht="15.75">
      <c r="A11" s="190">
        <v>1</v>
      </c>
      <c r="B11" s="44" t="s">
        <v>298</v>
      </c>
      <c r="C11" s="122">
        <v>394</v>
      </c>
      <c r="D11" s="120">
        <v>1305.8399999999999</v>
      </c>
      <c r="E11" s="120">
        <v>1305.8399999999999</v>
      </c>
      <c r="F11" s="120">
        <v>1305.8399999999999</v>
      </c>
      <c r="G11" s="81"/>
    </row>
    <row r="12" spans="1:7" ht="15.75">
      <c r="A12" s="190">
        <f>A11+1</f>
        <v>2</v>
      </c>
      <c r="B12" s="44" t="s">
        <v>280</v>
      </c>
      <c r="C12" s="122">
        <v>2708</v>
      </c>
      <c r="D12" s="120">
        <v>8975.18</v>
      </c>
      <c r="E12" s="120">
        <v>8975.18</v>
      </c>
      <c r="F12" s="120">
        <v>8975.18</v>
      </c>
      <c r="G12" s="81"/>
    </row>
    <row r="13" spans="1:7" ht="15.75">
      <c r="A13" s="190">
        <f t="shared" ref="A13:A21" si="0">A12+1</f>
        <v>3</v>
      </c>
      <c r="B13" s="44" t="s">
        <v>282</v>
      </c>
      <c r="C13" s="122">
        <v>1387</v>
      </c>
      <c r="D13" s="120">
        <v>4596.96</v>
      </c>
      <c r="E13" s="120">
        <v>4596.96</v>
      </c>
      <c r="F13" s="120">
        <v>4596.96</v>
      </c>
      <c r="G13" s="81"/>
    </row>
    <row r="14" spans="1:7" ht="15.75">
      <c r="A14" s="190">
        <f t="shared" si="0"/>
        <v>4</v>
      </c>
      <c r="B14" s="44" t="s">
        <v>286</v>
      </c>
      <c r="C14" s="122">
        <v>893</v>
      </c>
      <c r="D14" s="120">
        <v>2959.69</v>
      </c>
      <c r="E14" s="120">
        <v>2959.69</v>
      </c>
      <c r="F14" s="120">
        <v>2959.69</v>
      </c>
      <c r="G14" s="81"/>
    </row>
    <row r="15" spans="1:7" ht="15.75">
      <c r="A15" s="190">
        <f t="shared" si="0"/>
        <v>5</v>
      </c>
      <c r="B15" s="44" t="s">
        <v>294</v>
      </c>
      <c r="C15" s="122">
        <v>693</v>
      </c>
      <c r="D15" s="120">
        <v>2296.83</v>
      </c>
      <c r="E15" s="120">
        <v>2296.83</v>
      </c>
      <c r="F15" s="120">
        <v>2296.83</v>
      </c>
      <c r="G15" s="81"/>
    </row>
    <row r="16" spans="1:7" ht="15.75">
      <c r="A16" s="190">
        <f t="shared" si="0"/>
        <v>6</v>
      </c>
      <c r="B16" s="44" t="s">
        <v>290</v>
      </c>
      <c r="C16" s="122">
        <v>1209</v>
      </c>
      <c r="D16" s="120">
        <v>4007.02</v>
      </c>
      <c r="E16" s="120">
        <v>4007.02</v>
      </c>
      <c r="F16" s="120">
        <v>4007.02</v>
      </c>
      <c r="G16" s="81"/>
    </row>
    <row r="17" spans="1:7" ht="15.75">
      <c r="A17" s="190">
        <f t="shared" si="0"/>
        <v>7</v>
      </c>
      <c r="B17" s="44" t="s">
        <v>292</v>
      </c>
      <c r="C17" s="122">
        <v>429</v>
      </c>
      <c r="D17" s="120">
        <v>1421.84</v>
      </c>
      <c r="E17" s="120">
        <v>1421.84</v>
      </c>
      <c r="F17" s="120">
        <v>1421.84</v>
      </c>
      <c r="G17" s="81"/>
    </row>
    <row r="18" spans="1:7" ht="15.75">
      <c r="A18" s="190">
        <f t="shared" si="0"/>
        <v>8</v>
      </c>
      <c r="B18" s="44" t="s">
        <v>278</v>
      </c>
      <c r="C18" s="122">
        <v>2180</v>
      </c>
      <c r="D18" s="120">
        <v>7225.22</v>
      </c>
      <c r="E18" s="120">
        <v>7225.22</v>
      </c>
      <c r="F18" s="120">
        <v>7225.22</v>
      </c>
      <c r="G18" s="81"/>
    </row>
    <row r="19" spans="1:7" ht="15.75">
      <c r="A19" s="190">
        <f t="shared" si="0"/>
        <v>9</v>
      </c>
      <c r="B19" s="44" t="s">
        <v>296</v>
      </c>
      <c r="C19" s="122">
        <v>444</v>
      </c>
      <c r="D19" s="120">
        <v>1471.56</v>
      </c>
      <c r="E19" s="120">
        <v>1471.56</v>
      </c>
      <c r="F19" s="120">
        <v>1471.56</v>
      </c>
      <c r="G19" s="81"/>
    </row>
    <row r="20" spans="1:7" ht="15.75">
      <c r="A20" s="190">
        <f t="shared" si="0"/>
        <v>10</v>
      </c>
      <c r="B20" s="44" t="s">
        <v>288</v>
      </c>
      <c r="C20" s="122">
        <v>694</v>
      </c>
      <c r="D20" s="120">
        <v>2300.14</v>
      </c>
      <c r="E20" s="120">
        <v>2300.14</v>
      </c>
      <c r="F20" s="120">
        <v>2300.14</v>
      </c>
      <c r="G20" s="81"/>
    </row>
    <row r="21" spans="1:7" ht="15.75">
      <c r="A21" s="190">
        <f t="shared" si="0"/>
        <v>11</v>
      </c>
      <c r="B21" s="44" t="s">
        <v>284</v>
      </c>
      <c r="C21" s="122">
        <v>4749</v>
      </c>
      <c r="D21" s="120">
        <v>15739.72</v>
      </c>
      <c r="E21" s="120">
        <v>15739.72</v>
      </c>
      <c r="F21" s="120">
        <v>15739.72</v>
      </c>
      <c r="G21" s="81"/>
    </row>
    <row r="22" spans="1:7" s="82" customFormat="1" ht="15.75">
      <c r="A22" s="353" t="s">
        <v>299</v>
      </c>
      <c r="B22" s="353"/>
      <c r="C22" s="245">
        <f>SUM(C11:C21)</f>
        <v>15780</v>
      </c>
      <c r="D22" s="120">
        <f>SUM(D11:D21)</f>
        <v>52300</v>
      </c>
      <c r="E22" s="120">
        <f>SUM(E11:E21)</f>
        <v>52300</v>
      </c>
      <c r="F22" s="120">
        <f>SUM(F11:F21)</f>
        <v>52300</v>
      </c>
      <c r="G22" s="81"/>
    </row>
    <row r="23" spans="1:7" s="82" customFormat="1" ht="15.75">
      <c r="A23" s="250"/>
      <c r="B23" s="250"/>
      <c r="C23" s="83"/>
      <c r="D23" s="83"/>
      <c r="E23" s="83"/>
      <c r="F23" s="83"/>
      <c r="G23" s="81"/>
    </row>
    <row r="24" spans="1:7">
      <c r="D24" s="191"/>
      <c r="F24" s="81"/>
    </row>
    <row r="25" spans="1:7" ht="385.5" customHeight="1">
      <c r="A25" s="354" t="s">
        <v>1640</v>
      </c>
      <c r="B25" s="354"/>
      <c r="C25" s="354"/>
      <c r="D25" s="354"/>
      <c r="E25" s="354"/>
      <c r="F25" s="354"/>
    </row>
    <row r="26" spans="1:7">
      <c r="C26" s="84"/>
    </row>
    <row r="27" spans="1:7">
      <c r="C27" s="84"/>
    </row>
    <row r="28" spans="1:7">
      <c r="C28" s="81"/>
    </row>
    <row r="30" spans="1:7">
      <c r="C30" s="81"/>
    </row>
  </sheetData>
  <mergeCells count="11">
    <mergeCell ref="D1:F1"/>
    <mergeCell ref="C2:F2"/>
    <mergeCell ref="B3:F3"/>
    <mergeCell ref="D4:F4"/>
    <mergeCell ref="C8:C9"/>
    <mergeCell ref="D8:F8"/>
    <mergeCell ref="A22:B22"/>
    <mergeCell ref="A25:F25"/>
    <mergeCell ref="A6:F6"/>
    <mergeCell ref="A8:A9"/>
    <mergeCell ref="B8:B9"/>
  </mergeCells>
  <phoneticPr fontId="22" type="noConversion"/>
  <printOptions horizontalCentered="1"/>
  <pageMargins left="0.98425196850393704" right="0.59055118110236227" top="0.98425196850393704" bottom="0.98425196850393704" header="0.51181102362204722" footer="0.51181102362204722"/>
  <pageSetup paperSize="9" scale="83" orientation="portrait" r:id="rId1"/>
  <headerFooter alignWithMargins="0"/>
</worksheet>
</file>

<file path=xl/worksheets/sheet17.xml><?xml version="1.0" encoding="utf-8"?>
<worksheet xmlns="http://schemas.openxmlformats.org/spreadsheetml/2006/main" xmlns:r="http://schemas.openxmlformats.org/officeDocument/2006/relationships">
  <sheetPr>
    <tabColor rgb="FFFF0000"/>
    <pageSetUpPr fitToPage="1"/>
  </sheetPr>
  <dimension ref="A1:H16"/>
  <sheetViews>
    <sheetView workbookViewId="0">
      <selection activeCell="G20" sqref="G20"/>
    </sheetView>
  </sheetViews>
  <sheetFormatPr defaultRowHeight="15"/>
  <cols>
    <col min="1" max="1" width="7" style="251" customWidth="1"/>
    <col min="2" max="2" width="17.5703125" style="251" customWidth="1"/>
    <col min="3" max="3" width="58.140625" style="251" customWidth="1"/>
    <col min="4" max="4" width="12.7109375" style="251" customWidth="1"/>
    <col min="5" max="5" width="11.5703125" style="251" customWidth="1"/>
    <col min="6" max="6" width="13.7109375" style="251" customWidth="1"/>
    <col min="7" max="7" width="16.85546875" style="251" customWidth="1"/>
    <col min="8" max="8" width="26.85546875" style="251" customWidth="1"/>
  </cols>
  <sheetData>
    <row r="1" spans="1:8" ht="15.75">
      <c r="F1" s="31"/>
      <c r="G1" s="293" t="s">
        <v>317</v>
      </c>
      <c r="H1" s="293"/>
    </row>
    <row r="2" spans="1:8" ht="15.75">
      <c r="F2" s="293" t="s">
        <v>363</v>
      </c>
      <c r="G2" s="293"/>
      <c r="H2" s="293"/>
    </row>
    <row r="3" spans="1:8" ht="15.75">
      <c r="D3" s="297" t="s">
        <v>1631</v>
      </c>
      <c r="E3" s="297"/>
      <c r="F3" s="297"/>
      <c r="G3" s="297"/>
      <c r="H3" s="297"/>
    </row>
    <row r="4" spans="1:8" ht="15.75">
      <c r="D4" s="296" t="s">
        <v>1747</v>
      </c>
      <c r="E4" s="296"/>
      <c r="F4" s="296"/>
      <c r="G4" s="296"/>
      <c r="H4" s="296"/>
    </row>
    <row r="5" spans="1:8" ht="15.75">
      <c r="F5" s="221"/>
      <c r="G5" s="221"/>
      <c r="H5" s="221"/>
    </row>
    <row r="6" spans="1:8" ht="42.75" customHeight="1">
      <c r="A6" s="357" t="s">
        <v>1641</v>
      </c>
      <c r="B6" s="357"/>
      <c r="C6" s="357"/>
      <c r="D6" s="357"/>
      <c r="E6" s="357"/>
      <c r="F6" s="357"/>
      <c r="G6" s="357"/>
      <c r="H6" s="357"/>
    </row>
    <row r="8" spans="1:8" s="95" customFormat="1" ht="169.5" customHeight="1">
      <c r="A8" s="96" t="s">
        <v>518</v>
      </c>
      <c r="B8" s="224" t="s">
        <v>314</v>
      </c>
      <c r="C8" s="224" t="s">
        <v>249</v>
      </c>
      <c r="D8" s="224" t="s">
        <v>315</v>
      </c>
      <c r="E8" s="224" t="s">
        <v>316</v>
      </c>
      <c r="F8" s="224" t="s">
        <v>1642</v>
      </c>
      <c r="G8" s="224" t="s">
        <v>1643</v>
      </c>
      <c r="H8" s="224" t="s">
        <v>1644</v>
      </c>
    </row>
    <row r="9" spans="1:8" s="95" customFormat="1" ht="12.75">
      <c r="A9" s="192">
        <v>1</v>
      </c>
      <c r="B9" s="193">
        <v>2</v>
      </c>
      <c r="C9" s="193">
        <v>3</v>
      </c>
      <c r="D9" s="193">
        <v>4</v>
      </c>
      <c r="E9" s="193">
        <v>5</v>
      </c>
      <c r="F9" s="193">
        <v>6</v>
      </c>
      <c r="G9" s="193">
        <v>7</v>
      </c>
      <c r="H9" s="193">
        <v>8</v>
      </c>
    </row>
    <row r="10" spans="1:8" ht="15.75">
      <c r="A10" s="96">
        <v>1</v>
      </c>
      <c r="B10" s="358" t="s">
        <v>527</v>
      </c>
      <c r="C10" s="252" t="s">
        <v>1704</v>
      </c>
      <c r="D10" s="96">
        <v>1</v>
      </c>
      <c r="E10" s="102">
        <v>9</v>
      </c>
      <c r="F10" s="102" t="s">
        <v>526</v>
      </c>
      <c r="G10" s="359">
        <v>107.5</v>
      </c>
      <c r="H10" s="253">
        <v>80000</v>
      </c>
    </row>
    <row r="11" spans="1:8" ht="15.75">
      <c r="A11" s="96">
        <v>2</v>
      </c>
      <c r="B11" s="358"/>
      <c r="C11" s="254" t="s">
        <v>1705</v>
      </c>
      <c r="D11" s="96">
        <v>1</v>
      </c>
      <c r="E11" s="102">
        <v>30</v>
      </c>
      <c r="F11" s="102" t="s">
        <v>525</v>
      </c>
      <c r="G11" s="359"/>
      <c r="H11" s="253">
        <v>40000</v>
      </c>
    </row>
    <row r="12" spans="1:8" ht="31.5">
      <c r="A12" s="96">
        <v>3</v>
      </c>
      <c r="B12" s="358"/>
      <c r="C12" s="255" t="s">
        <v>1706</v>
      </c>
      <c r="D12" s="96">
        <v>5</v>
      </c>
      <c r="E12" s="102">
        <v>29</v>
      </c>
      <c r="F12" s="102">
        <v>53.5</v>
      </c>
      <c r="G12" s="359"/>
      <c r="H12" s="253">
        <f>F12*4000</f>
        <v>214000</v>
      </c>
    </row>
    <row r="13" spans="1:8" ht="15.75">
      <c r="A13" s="96">
        <v>4</v>
      </c>
      <c r="B13" s="358"/>
      <c r="C13" s="255" t="s">
        <v>1707</v>
      </c>
      <c r="D13" s="96">
        <v>1</v>
      </c>
      <c r="E13" s="102">
        <v>7</v>
      </c>
      <c r="F13" s="102">
        <v>9</v>
      </c>
      <c r="G13" s="359"/>
      <c r="H13" s="253">
        <f>F13*4000</f>
        <v>36000</v>
      </c>
    </row>
    <row r="14" spans="1:8" ht="15.75">
      <c r="A14" s="96">
        <v>5</v>
      </c>
      <c r="B14" s="358"/>
      <c r="C14" s="255" t="s">
        <v>1708</v>
      </c>
      <c r="D14" s="96">
        <v>1</v>
      </c>
      <c r="E14" s="102">
        <v>1</v>
      </c>
      <c r="F14" s="102">
        <v>7</v>
      </c>
      <c r="G14" s="359"/>
      <c r="H14" s="253">
        <f>F14*4000</f>
        <v>28000</v>
      </c>
    </row>
    <row r="15" spans="1:8" ht="15.75">
      <c r="A15" s="96">
        <v>6</v>
      </c>
      <c r="B15" s="358"/>
      <c r="C15" s="254" t="s">
        <v>1709</v>
      </c>
      <c r="D15" s="96">
        <v>1</v>
      </c>
      <c r="E15" s="102">
        <v>5</v>
      </c>
      <c r="F15" s="102">
        <v>8</v>
      </c>
      <c r="G15" s="359"/>
      <c r="H15" s="253">
        <f>F15*4000</f>
        <v>32000</v>
      </c>
    </row>
    <row r="16" spans="1:8" ht="15.75">
      <c r="A16" s="356"/>
      <c r="B16" s="356"/>
      <c r="C16" s="356"/>
      <c r="D16" s="356"/>
      <c r="E16" s="356"/>
      <c r="F16" s="356"/>
      <c r="G16" s="356"/>
      <c r="H16" s="253">
        <f>H10+H11+H12+H13+H14+H15</f>
        <v>430000</v>
      </c>
    </row>
  </sheetData>
  <mergeCells count="8">
    <mergeCell ref="A16:G16"/>
    <mergeCell ref="G1:H1"/>
    <mergeCell ref="F2:H2"/>
    <mergeCell ref="D3:H3"/>
    <mergeCell ref="D4:H4"/>
    <mergeCell ref="A6:H6"/>
    <mergeCell ref="B10:B15"/>
    <mergeCell ref="G10:G15"/>
  </mergeCells>
  <phoneticPr fontId="22" type="noConversion"/>
  <pageMargins left="0.19685039370078741" right="0.19685039370078741" top="0.19685039370078741" bottom="0.19685039370078741" header="0" footer="0"/>
  <pageSetup paperSize="9" scale="87" orientation="landscape" verticalDpi="300" r:id="rId1"/>
</worksheet>
</file>

<file path=xl/worksheets/sheet18.xml><?xml version="1.0" encoding="utf-8"?>
<worksheet xmlns="http://schemas.openxmlformats.org/spreadsheetml/2006/main" xmlns:r="http://schemas.openxmlformats.org/officeDocument/2006/relationships">
  <sheetPr>
    <tabColor rgb="FFFF0000"/>
  </sheetPr>
  <dimension ref="A1:E35"/>
  <sheetViews>
    <sheetView view="pageBreakPreview" topLeftCell="B1" zoomScale="112" zoomScaleNormal="100" zoomScaleSheetLayoutView="112" workbookViewId="0">
      <selection activeCell="H10" sqref="H10"/>
    </sheetView>
  </sheetViews>
  <sheetFormatPr defaultColWidth="9.140625" defaultRowHeight="12.75"/>
  <cols>
    <col min="1" max="1" width="5.7109375" style="94" customWidth="1"/>
    <col min="2" max="2" width="68" style="86" customWidth="1"/>
    <col min="3" max="3" width="18.28515625" style="87" customWidth="1"/>
    <col min="4" max="4" width="17.7109375" style="233" customWidth="1"/>
    <col min="5" max="5" width="23" style="233" customWidth="1"/>
    <col min="6" max="16384" width="9.140625" style="1"/>
  </cols>
  <sheetData>
    <row r="1" spans="1:5" ht="18.75">
      <c r="A1" s="85"/>
      <c r="D1" s="361" t="s">
        <v>318</v>
      </c>
      <c r="E1" s="361"/>
    </row>
    <row r="2" spans="1:5" ht="18.75">
      <c r="A2" s="85"/>
      <c r="C2" s="293" t="s">
        <v>363</v>
      </c>
      <c r="D2" s="293"/>
      <c r="E2" s="293"/>
    </row>
    <row r="3" spans="1:5" ht="18.75">
      <c r="A3" s="85"/>
      <c r="B3" s="297" t="s">
        <v>1631</v>
      </c>
      <c r="C3" s="297"/>
      <c r="D3" s="297"/>
      <c r="E3" s="297"/>
    </row>
    <row r="4" spans="1:5" ht="18.75">
      <c r="A4" s="85"/>
      <c r="B4" s="23"/>
      <c r="C4" s="296" t="s">
        <v>1738</v>
      </c>
      <c r="D4" s="296"/>
      <c r="E4" s="296"/>
    </row>
    <row r="5" spans="1:5" ht="18.75">
      <c r="A5" s="85"/>
      <c r="B5" s="23"/>
      <c r="C5" s="23"/>
      <c r="D5" s="23"/>
      <c r="E5" s="23"/>
    </row>
    <row r="6" spans="1:5" ht="18.75" customHeight="1">
      <c r="A6" s="362" t="s">
        <v>303</v>
      </c>
      <c r="B6" s="362"/>
      <c r="C6" s="362"/>
      <c r="D6" s="362"/>
      <c r="E6" s="362"/>
    </row>
    <row r="7" spans="1:5" ht="18.75" customHeight="1">
      <c r="A7" s="363" t="s">
        <v>1645</v>
      </c>
      <c r="B7" s="363"/>
      <c r="C7" s="363"/>
      <c r="D7" s="363"/>
      <c r="E7" s="363"/>
    </row>
    <row r="8" spans="1:5" ht="18.75">
      <c r="A8" s="88"/>
      <c r="B8" s="256"/>
      <c r="C8" s="233"/>
      <c r="E8" s="89" t="s">
        <v>444</v>
      </c>
    </row>
    <row r="9" spans="1:5" ht="37.5">
      <c r="A9" s="264" t="s">
        <v>518</v>
      </c>
      <c r="B9" s="265" t="s">
        <v>963</v>
      </c>
      <c r="C9" s="266" t="s">
        <v>961</v>
      </c>
      <c r="D9" s="266" t="s">
        <v>962</v>
      </c>
      <c r="E9" s="266" t="s">
        <v>1635</v>
      </c>
    </row>
    <row r="10" spans="1:5" ht="18.75">
      <c r="A10" s="91" t="s">
        <v>277</v>
      </c>
      <c r="B10" s="91" t="s">
        <v>304</v>
      </c>
      <c r="C10" s="267">
        <f>C11-C12</f>
        <v>0</v>
      </c>
      <c r="D10" s="267">
        <f>D11-D12</f>
        <v>0</v>
      </c>
      <c r="E10" s="267">
        <f>E11-E12</f>
        <v>0</v>
      </c>
    </row>
    <row r="11" spans="1:5" ht="18.75">
      <c r="A11" s="91" t="s">
        <v>305</v>
      </c>
      <c r="B11" s="91" t="s">
        <v>306</v>
      </c>
      <c r="C11" s="268">
        <v>0</v>
      </c>
      <c r="D11" s="268">
        <f>[8]ист!E13</f>
        <v>0</v>
      </c>
      <c r="E11" s="268">
        <f>[8]ист!F13</f>
        <v>0</v>
      </c>
    </row>
    <row r="12" spans="1:5" ht="18.75">
      <c r="A12" s="91" t="s">
        <v>307</v>
      </c>
      <c r="B12" s="90" t="s">
        <v>308</v>
      </c>
      <c r="C12" s="268">
        <f>[8]ист!D15</f>
        <v>0</v>
      </c>
      <c r="D12" s="268">
        <f>[8]ист!E15</f>
        <v>0</v>
      </c>
      <c r="E12" s="268">
        <f>[8]ист!F15</f>
        <v>0</v>
      </c>
    </row>
    <row r="13" spans="1:5" ht="37.5">
      <c r="A13" s="91" t="s">
        <v>442</v>
      </c>
      <c r="B13" s="91" t="s">
        <v>407</v>
      </c>
      <c r="C13" s="267">
        <f>C14-C15</f>
        <v>0</v>
      </c>
      <c r="D13" s="267">
        <f>D14-D15</f>
        <v>-5000000</v>
      </c>
      <c r="E13" s="267">
        <f>E14-E15</f>
        <v>-5000000</v>
      </c>
    </row>
    <row r="14" spans="1:5" ht="18.75">
      <c r="A14" s="91" t="s">
        <v>309</v>
      </c>
      <c r="B14" s="91" t="s">
        <v>306</v>
      </c>
      <c r="C14" s="268">
        <f>истприл1!D19</f>
        <v>20000000</v>
      </c>
      <c r="D14" s="268">
        <f>истприл1!E19</f>
        <v>15000000</v>
      </c>
      <c r="E14" s="268">
        <f>истприл1!F19</f>
        <v>10000000</v>
      </c>
    </row>
    <row r="15" spans="1:5" ht="18.75">
      <c r="A15" s="91" t="s">
        <v>307</v>
      </c>
      <c r="B15" s="90" t="s">
        <v>308</v>
      </c>
      <c r="C15" s="268">
        <f>истприл1!D21</f>
        <v>20000000</v>
      </c>
      <c r="D15" s="268">
        <f>истприл1!E21</f>
        <v>20000000</v>
      </c>
      <c r="E15" s="268">
        <f>истприл1!F21</f>
        <v>15000000</v>
      </c>
    </row>
    <row r="16" spans="1:5" ht="56.25">
      <c r="A16" s="91" t="s">
        <v>441</v>
      </c>
      <c r="B16" s="91" t="s">
        <v>310</v>
      </c>
      <c r="C16" s="269">
        <f>C17-C18</f>
        <v>0</v>
      </c>
      <c r="D16" s="269">
        <f>D17-D18</f>
        <v>-5000000</v>
      </c>
      <c r="E16" s="269">
        <f>E17-E18</f>
        <v>-5000000</v>
      </c>
    </row>
    <row r="17" spans="1:5" ht="18.75">
      <c r="A17" s="270" t="s">
        <v>311</v>
      </c>
      <c r="B17" s="91" t="s">
        <v>306</v>
      </c>
      <c r="C17" s="269">
        <f t="shared" ref="C17:E18" si="0">C11+C14</f>
        <v>20000000</v>
      </c>
      <c r="D17" s="269">
        <f t="shared" si="0"/>
        <v>15000000</v>
      </c>
      <c r="E17" s="269">
        <f t="shared" si="0"/>
        <v>10000000</v>
      </c>
    </row>
    <row r="18" spans="1:5" ht="18.75">
      <c r="A18" s="270" t="s">
        <v>312</v>
      </c>
      <c r="B18" s="90" t="s">
        <v>308</v>
      </c>
      <c r="C18" s="269">
        <f t="shared" si="0"/>
        <v>20000000</v>
      </c>
      <c r="D18" s="269">
        <f t="shared" si="0"/>
        <v>20000000</v>
      </c>
      <c r="E18" s="269">
        <f t="shared" si="0"/>
        <v>15000000</v>
      </c>
    </row>
    <row r="19" spans="1:5" ht="52.5" customHeight="1">
      <c r="A19" s="360"/>
      <c r="B19" s="360"/>
      <c r="C19" s="360"/>
      <c r="D19" s="360"/>
      <c r="E19" s="360"/>
    </row>
    <row r="20" spans="1:5" ht="18.75">
      <c r="A20" s="85"/>
      <c r="B20" s="92"/>
      <c r="C20" s="93"/>
    </row>
    <row r="21" spans="1:5" ht="18.75">
      <c r="A21" s="85"/>
      <c r="B21" s="92"/>
      <c r="C21" s="93"/>
    </row>
    <row r="22" spans="1:5" ht="18.75">
      <c r="A22" s="85"/>
      <c r="B22" s="92"/>
      <c r="C22" s="93"/>
    </row>
    <row r="23" spans="1:5" ht="18.75">
      <c r="A23" s="85"/>
      <c r="B23" s="92"/>
      <c r="C23" s="93"/>
    </row>
    <row r="24" spans="1:5" ht="18.75">
      <c r="A24" s="85"/>
      <c r="B24" s="92"/>
      <c r="C24" s="93"/>
    </row>
    <row r="25" spans="1:5" ht="18.75">
      <c r="A25" s="85"/>
      <c r="B25" s="92"/>
      <c r="C25" s="93"/>
    </row>
    <row r="26" spans="1:5" ht="18.75">
      <c r="A26" s="85"/>
      <c r="B26" s="92"/>
      <c r="C26" s="93"/>
    </row>
    <row r="27" spans="1:5" ht="18.75">
      <c r="A27" s="85"/>
      <c r="B27" s="92"/>
      <c r="C27" s="93"/>
    </row>
    <row r="28" spans="1:5" ht="18.75">
      <c r="A28" s="85"/>
      <c r="B28" s="92"/>
      <c r="C28" s="93"/>
    </row>
    <row r="29" spans="1:5" ht="18.75">
      <c r="A29" s="85"/>
      <c r="B29" s="92"/>
      <c r="C29" s="93"/>
    </row>
    <row r="30" spans="1:5" ht="18.75">
      <c r="A30" s="85"/>
      <c r="B30" s="92"/>
      <c r="C30" s="93"/>
    </row>
    <row r="31" spans="1:5" ht="18.75">
      <c r="A31" s="85"/>
      <c r="B31" s="92"/>
      <c r="C31" s="93"/>
    </row>
    <row r="32" spans="1:5" ht="18.75">
      <c r="A32" s="85"/>
      <c r="B32" s="92"/>
      <c r="C32" s="93"/>
    </row>
    <row r="33" spans="1:3" ht="18.75">
      <c r="A33" s="85"/>
      <c r="B33" s="92"/>
      <c r="C33" s="93"/>
    </row>
    <row r="34" spans="1:3" ht="18.75">
      <c r="A34" s="85"/>
      <c r="B34" s="92"/>
      <c r="C34" s="93"/>
    </row>
    <row r="35" spans="1:3" ht="18.75">
      <c r="A35" s="85"/>
      <c r="B35" s="92"/>
      <c r="C35" s="93"/>
    </row>
  </sheetData>
  <mergeCells count="7">
    <mergeCell ref="A19:E19"/>
    <mergeCell ref="D1:E1"/>
    <mergeCell ref="C2:E2"/>
    <mergeCell ref="C4:E4"/>
    <mergeCell ref="A6:E6"/>
    <mergeCell ref="A7:E7"/>
    <mergeCell ref="B3:E3"/>
  </mergeCells>
  <phoneticPr fontId="0" type="noConversion"/>
  <printOptions horizontalCentered="1"/>
  <pageMargins left="0.39370078740157483" right="0.39370078740157483" top="0.98425196850393704" bottom="0.59055118110236227" header="0.51181102362204722" footer="0.39370078740157483"/>
  <pageSetup paperSize="9" scale="91" orientation="landscape"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sheetPr>
    <tabColor rgb="FFFF0000"/>
  </sheetPr>
  <dimension ref="A1:I35"/>
  <sheetViews>
    <sheetView view="pageBreakPreview" zoomScale="75" zoomScaleNormal="75" zoomScaleSheetLayoutView="75" workbookViewId="0">
      <selection activeCell="D4" sqref="D4:F4"/>
    </sheetView>
  </sheetViews>
  <sheetFormatPr defaultColWidth="9.140625" defaultRowHeight="12.75"/>
  <cols>
    <col min="1" max="1" width="7.5703125" style="233" customWidth="1"/>
    <col min="2" max="2" width="29.5703125" style="233" customWidth="1"/>
    <col min="3" max="3" width="64.140625" style="233" customWidth="1"/>
    <col min="4" max="4" width="17.5703125" style="233" customWidth="1"/>
    <col min="5" max="5" width="17.85546875" style="233" customWidth="1"/>
    <col min="6" max="6" width="16.85546875" style="233" customWidth="1"/>
    <col min="7" max="7" width="18.5703125" style="1" customWidth="1"/>
    <col min="8" max="9" width="15.7109375" style="1" bestFit="1" customWidth="1"/>
    <col min="10" max="16384" width="9.140625" style="1"/>
  </cols>
  <sheetData>
    <row r="1" spans="1:8" ht="15.75">
      <c r="A1" s="25"/>
      <c r="C1" s="24"/>
      <c r="D1" s="24"/>
      <c r="E1" s="29"/>
      <c r="F1" s="184" t="s">
        <v>250</v>
      </c>
    </row>
    <row r="2" spans="1:8" s="26" customFormat="1" ht="15.75">
      <c r="A2" s="238"/>
      <c r="C2" s="28"/>
      <c r="D2" s="293" t="s">
        <v>363</v>
      </c>
      <c r="E2" s="293"/>
      <c r="F2" s="293"/>
      <c r="G2" s="27"/>
      <c r="H2" s="27"/>
    </row>
    <row r="3" spans="1:8" s="26" customFormat="1" ht="20.25" customHeight="1">
      <c r="C3" s="297" t="s">
        <v>1631</v>
      </c>
      <c r="D3" s="297"/>
      <c r="E3" s="297"/>
      <c r="F3" s="297"/>
      <c r="G3" s="27"/>
      <c r="H3" s="27"/>
    </row>
    <row r="4" spans="1:8" s="26" customFormat="1" ht="16.5" customHeight="1">
      <c r="A4" s="221"/>
      <c r="C4" s="130"/>
      <c r="D4" s="296" t="s">
        <v>1735</v>
      </c>
      <c r="E4" s="296"/>
      <c r="F4" s="296"/>
      <c r="G4" s="27"/>
      <c r="H4" s="27"/>
    </row>
    <row r="5" spans="1:8" ht="15.75">
      <c r="A5" s="25"/>
      <c r="C5" s="24"/>
      <c r="D5" s="23"/>
      <c r="E5" s="23"/>
      <c r="F5" s="23"/>
    </row>
    <row r="6" spans="1:8" ht="18.75" customHeight="1">
      <c r="A6" s="294" t="s">
        <v>445</v>
      </c>
      <c r="B6" s="294"/>
      <c r="C6" s="294"/>
      <c r="D6" s="294"/>
      <c r="E6" s="294"/>
      <c r="F6" s="294"/>
    </row>
    <row r="7" spans="1:8" ht="18.75" customHeight="1">
      <c r="A7" s="295" t="s">
        <v>1632</v>
      </c>
      <c r="B7" s="295"/>
      <c r="C7" s="295"/>
      <c r="D7" s="295"/>
      <c r="E7" s="295"/>
      <c r="F7" s="295"/>
    </row>
    <row r="8" spans="1:8" ht="19.5" thickBot="1">
      <c r="A8" s="22"/>
      <c r="B8" s="234"/>
      <c r="C8" s="234"/>
      <c r="F8" s="21" t="s">
        <v>444</v>
      </c>
    </row>
    <row r="9" spans="1:8" ht="31.5">
      <c r="A9" s="20" t="s">
        <v>443</v>
      </c>
      <c r="B9" s="19" t="s">
        <v>252</v>
      </c>
      <c r="C9" s="19" t="s">
        <v>251</v>
      </c>
      <c r="D9" s="18" t="s">
        <v>961</v>
      </c>
      <c r="E9" s="18" t="s">
        <v>962</v>
      </c>
      <c r="F9" s="18" t="s">
        <v>1635</v>
      </c>
    </row>
    <row r="10" spans="1:8" ht="16.5" thickBot="1">
      <c r="A10" s="17">
        <v>1</v>
      </c>
      <c r="B10" s="16" t="s">
        <v>442</v>
      </c>
      <c r="C10" s="16" t="s">
        <v>441</v>
      </c>
      <c r="D10" s="15">
        <v>4</v>
      </c>
      <c r="E10" s="15">
        <v>5</v>
      </c>
      <c r="F10" s="15">
        <v>6</v>
      </c>
    </row>
    <row r="11" spans="1:8" ht="31.5">
      <c r="A11" s="63">
        <v>1</v>
      </c>
      <c r="B11" s="239" t="s">
        <v>485</v>
      </c>
      <c r="C11" s="240" t="s">
        <v>271</v>
      </c>
      <c r="D11" s="241">
        <f>D12+D17+D22+D31</f>
        <v>500000</v>
      </c>
      <c r="E11" s="241">
        <f>E12+E17+E22+E31</f>
        <v>-5000000</v>
      </c>
      <c r="F11" s="241">
        <f>F12+F17+F22+F31</f>
        <v>-5000000</v>
      </c>
    </row>
    <row r="12" spans="1:8" ht="31.5">
      <c r="A12" s="8">
        <v>2</v>
      </c>
      <c r="B12" s="13" t="s">
        <v>494</v>
      </c>
      <c r="C12" s="12" t="s">
        <v>493</v>
      </c>
      <c r="D12" s="11">
        <f>D13-D15</f>
        <v>0</v>
      </c>
      <c r="E12" s="11">
        <f>E13-E15</f>
        <v>0</v>
      </c>
      <c r="F12" s="11">
        <f>F13-F15</f>
        <v>0</v>
      </c>
    </row>
    <row r="13" spans="1:8" s="14" customFormat="1" ht="31.5">
      <c r="A13" s="8">
        <v>3</v>
      </c>
      <c r="B13" s="13" t="s">
        <v>400</v>
      </c>
      <c r="C13" s="12" t="s">
        <v>399</v>
      </c>
      <c r="D13" s="11">
        <f>D14</f>
        <v>0</v>
      </c>
      <c r="E13" s="11">
        <f>E14</f>
        <v>0</v>
      </c>
      <c r="F13" s="11">
        <f>F14</f>
        <v>0</v>
      </c>
    </row>
    <row r="14" spans="1:8" ht="38.25" customHeight="1">
      <c r="A14" s="8">
        <v>4</v>
      </c>
      <c r="B14" s="13" t="s">
        <v>402</v>
      </c>
      <c r="C14" s="12" t="s">
        <v>401</v>
      </c>
      <c r="D14" s="11">
        <v>0</v>
      </c>
      <c r="E14" s="11">
        <v>0</v>
      </c>
      <c r="F14" s="11">
        <f>F16</f>
        <v>0</v>
      </c>
    </row>
    <row r="15" spans="1:8" ht="38.25" customHeight="1">
      <c r="A15" s="8">
        <v>5</v>
      </c>
      <c r="B15" s="13" t="s">
        <v>404</v>
      </c>
      <c r="C15" s="12" t="s">
        <v>403</v>
      </c>
      <c r="D15" s="11">
        <f>D16</f>
        <v>0</v>
      </c>
      <c r="E15" s="11">
        <f>E16</f>
        <v>0</v>
      </c>
      <c r="F15" s="11">
        <f>F16</f>
        <v>0</v>
      </c>
    </row>
    <row r="16" spans="1:8" ht="38.25" customHeight="1">
      <c r="A16" s="8">
        <v>6</v>
      </c>
      <c r="B16" s="13" t="s">
        <v>406</v>
      </c>
      <c r="C16" s="12" t="s">
        <v>405</v>
      </c>
      <c r="D16" s="11">
        <v>0</v>
      </c>
      <c r="E16" s="11">
        <v>0</v>
      </c>
      <c r="F16" s="11">
        <f>E14</f>
        <v>0</v>
      </c>
    </row>
    <row r="17" spans="1:9" ht="31.5">
      <c r="A17" s="8">
        <v>7</v>
      </c>
      <c r="B17" s="13" t="s">
        <v>408</v>
      </c>
      <c r="C17" s="12" t="s">
        <v>407</v>
      </c>
      <c r="D17" s="11">
        <f>D18-D20</f>
        <v>0</v>
      </c>
      <c r="E17" s="11">
        <f>E18-E20</f>
        <v>-5000000</v>
      </c>
      <c r="F17" s="11">
        <f>F18-F20</f>
        <v>-5000000</v>
      </c>
    </row>
    <row r="18" spans="1:9" ht="47.25">
      <c r="A18" s="8">
        <v>8</v>
      </c>
      <c r="B18" s="13" t="s">
        <v>487</v>
      </c>
      <c r="C18" s="12" t="s">
        <v>409</v>
      </c>
      <c r="D18" s="11">
        <f>D19</f>
        <v>20000000</v>
      </c>
      <c r="E18" s="11">
        <f>E19</f>
        <v>15000000</v>
      </c>
      <c r="F18" s="11">
        <f>F19</f>
        <v>10000000</v>
      </c>
    </row>
    <row r="19" spans="1:9" ht="47.25">
      <c r="A19" s="8">
        <v>9</v>
      </c>
      <c r="B19" s="13" t="s">
        <v>488</v>
      </c>
      <c r="C19" s="12" t="s">
        <v>410</v>
      </c>
      <c r="D19" s="11">
        <v>20000000</v>
      </c>
      <c r="E19" s="11">
        <v>15000000</v>
      </c>
      <c r="F19" s="11">
        <v>10000000</v>
      </c>
    </row>
    <row r="20" spans="1:9" ht="47.25">
      <c r="A20" s="8">
        <v>10</v>
      </c>
      <c r="B20" s="13" t="s">
        <v>490</v>
      </c>
      <c r="C20" s="12" t="s">
        <v>411</v>
      </c>
      <c r="D20" s="11">
        <f>D21</f>
        <v>20000000</v>
      </c>
      <c r="E20" s="11">
        <f>E21</f>
        <v>20000000</v>
      </c>
      <c r="F20" s="11">
        <f>F21</f>
        <v>15000000</v>
      </c>
    </row>
    <row r="21" spans="1:9" ht="47.25">
      <c r="A21" s="8">
        <v>11</v>
      </c>
      <c r="B21" s="13" t="s">
        <v>489</v>
      </c>
      <c r="C21" s="12" t="s">
        <v>412</v>
      </c>
      <c r="D21" s="11">
        <f>20000000</f>
        <v>20000000</v>
      </c>
      <c r="E21" s="11">
        <f>D19</f>
        <v>20000000</v>
      </c>
      <c r="F21" s="11">
        <f>E19</f>
        <v>15000000</v>
      </c>
    </row>
    <row r="22" spans="1:9" ht="32.25" customHeight="1">
      <c r="A22" s="8">
        <v>12</v>
      </c>
      <c r="B22" s="7" t="s">
        <v>414</v>
      </c>
      <c r="C22" s="10" t="s">
        <v>413</v>
      </c>
      <c r="D22" s="5">
        <f>D28-D23</f>
        <v>500000</v>
      </c>
      <c r="E22" s="5">
        <f>E28-E23</f>
        <v>0</v>
      </c>
      <c r="F22" s="5">
        <f>F30-F26</f>
        <v>0</v>
      </c>
    </row>
    <row r="23" spans="1:9" ht="15.75">
      <c r="A23" s="8">
        <v>13</v>
      </c>
      <c r="B23" s="7" t="s">
        <v>416</v>
      </c>
      <c r="C23" s="10" t="s">
        <v>415</v>
      </c>
      <c r="D23" s="5">
        <f t="shared" ref="D23:F25" si="0">D24</f>
        <v>632643919.42999995</v>
      </c>
      <c r="E23" s="5">
        <f t="shared" si="0"/>
        <v>578561341.22000003</v>
      </c>
      <c r="F23" s="5">
        <f t="shared" si="0"/>
        <v>571598935.38999999</v>
      </c>
    </row>
    <row r="24" spans="1:9" ht="15.75">
      <c r="A24" s="8">
        <v>14</v>
      </c>
      <c r="B24" s="7" t="s">
        <v>418</v>
      </c>
      <c r="C24" s="10" t="s">
        <v>417</v>
      </c>
      <c r="D24" s="5">
        <f t="shared" si="0"/>
        <v>632643919.42999995</v>
      </c>
      <c r="E24" s="5">
        <f t="shared" si="0"/>
        <v>578561341.22000003</v>
      </c>
      <c r="F24" s="5">
        <f t="shared" si="0"/>
        <v>571598935.38999999</v>
      </c>
    </row>
    <row r="25" spans="1:9" ht="15.75">
      <c r="A25" s="8">
        <v>15</v>
      </c>
      <c r="B25" s="7" t="s">
        <v>420</v>
      </c>
      <c r="C25" s="10" t="s">
        <v>419</v>
      </c>
      <c r="D25" s="5">
        <f t="shared" si="0"/>
        <v>632643919.42999995</v>
      </c>
      <c r="E25" s="5">
        <f t="shared" si="0"/>
        <v>578561341.22000003</v>
      </c>
      <c r="F25" s="5">
        <f t="shared" si="0"/>
        <v>571598935.38999999</v>
      </c>
    </row>
    <row r="26" spans="1:9" ht="31.5">
      <c r="A26" s="8">
        <v>16</v>
      </c>
      <c r="B26" s="7" t="s">
        <v>422</v>
      </c>
      <c r="C26" s="10" t="s">
        <v>421</v>
      </c>
      <c r="D26" s="5">
        <f>G26+D19</f>
        <v>632643919.42999995</v>
      </c>
      <c r="E26" s="5">
        <f>H26+E19</f>
        <v>578561341.22000003</v>
      </c>
      <c r="F26" s="5">
        <f>I26+F19</f>
        <v>571598935.38999999</v>
      </c>
      <c r="G26" s="185">
        <v>612643919.42999995</v>
      </c>
      <c r="H26" s="185">
        <v>563561341.22000003</v>
      </c>
      <c r="I26" s="185">
        <v>561598935.38999999</v>
      </c>
    </row>
    <row r="27" spans="1:9" ht="15.75">
      <c r="A27" s="8">
        <v>17</v>
      </c>
      <c r="B27" s="7" t="s">
        <v>424</v>
      </c>
      <c r="C27" s="10" t="s">
        <v>423</v>
      </c>
      <c r="D27" s="5">
        <f t="shared" ref="D27:F29" si="1">D28</f>
        <v>633143919.42999995</v>
      </c>
      <c r="E27" s="5">
        <f t="shared" si="1"/>
        <v>578561341.22000003</v>
      </c>
      <c r="F27" s="5">
        <f t="shared" si="1"/>
        <v>571598935.38999999</v>
      </c>
    </row>
    <row r="28" spans="1:9" ht="15.75">
      <c r="A28" s="8">
        <v>18</v>
      </c>
      <c r="B28" s="7" t="s">
        <v>426</v>
      </c>
      <c r="C28" s="10" t="s">
        <v>425</v>
      </c>
      <c r="D28" s="5">
        <f t="shared" si="1"/>
        <v>633143919.42999995</v>
      </c>
      <c r="E28" s="5">
        <f t="shared" si="1"/>
        <v>578561341.22000003</v>
      </c>
      <c r="F28" s="5">
        <f t="shared" si="1"/>
        <v>571598935.38999999</v>
      </c>
    </row>
    <row r="29" spans="1:9" ht="23.25" customHeight="1">
      <c r="A29" s="8">
        <v>19</v>
      </c>
      <c r="B29" s="7" t="s">
        <v>428</v>
      </c>
      <c r="C29" s="10" t="s">
        <v>427</v>
      </c>
      <c r="D29" s="5">
        <f t="shared" si="1"/>
        <v>633143919.42999995</v>
      </c>
      <c r="E29" s="5">
        <f t="shared" si="1"/>
        <v>578561341.22000003</v>
      </c>
      <c r="F29" s="5">
        <f t="shared" si="1"/>
        <v>571598935.38999999</v>
      </c>
    </row>
    <row r="30" spans="1:9" ht="31.5">
      <c r="A30" s="8">
        <v>20</v>
      </c>
      <c r="B30" s="7" t="s">
        <v>430</v>
      </c>
      <c r="C30" s="10" t="s">
        <v>429</v>
      </c>
      <c r="D30" s="5">
        <f>G30+D21</f>
        <v>633143919.42999995</v>
      </c>
      <c r="E30" s="5">
        <f>H30+E21</f>
        <v>578561341.22000003</v>
      </c>
      <c r="F30" s="5">
        <f>I30+F21</f>
        <v>571598935.38999999</v>
      </c>
      <c r="G30" s="185">
        <v>613143919.42999995</v>
      </c>
      <c r="H30" s="185">
        <v>558561341.22000003</v>
      </c>
      <c r="I30" s="185">
        <v>556598935.38999999</v>
      </c>
    </row>
    <row r="31" spans="1:9" ht="31.5" hidden="1">
      <c r="A31" s="8">
        <v>21</v>
      </c>
      <c r="B31" s="9" t="s">
        <v>432</v>
      </c>
      <c r="C31" s="6" t="s">
        <v>431</v>
      </c>
      <c r="D31" s="5">
        <f t="shared" ref="D31:F34" si="2">D32</f>
        <v>0</v>
      </c>
      <c r="E31" s="5">
        <f t="shared" si="2"/>
        <v>0</v>
      </c>
      <c r="F31" s="5">
        <f t="shared" si="2"/>
        <v>0</v>
      </c>
    </row>
    <row r="32" spans="1:9" ht="31.5" hidden="1">
      <c r="A32" s="8">
        <v>22</v>
      </c>
      <c r="B32" s="9" t="s">
        <v>434</v>
      </c>
      <c r="C32" s="6" t="s">
        <v>433</v>
      </c>
      <c r="D32" s="5">
        <f>D33</f>
        <v>0</v>
      </c>
      <c r="E32" s="5">
        <f t="shared" si="2"/>
        <v>0</v>
      </c>
      <c r="F32" s="5">
        <f t="shared" si="2"/>
        <v>0</v>
      </c>
    </row>
    <row r="33" spans="1:6" ht="31.5" hidden="1">
      <c r="A33" s="8">
        <v>23</v>
      </c>
      <c r="B33" s="9" t="s">
        <v>436</v>
      </c>
      <c r="C33" s="6" t="s">
        <v>435</v>
      </c>
      <c r="D33" s="5">
        <f t="shared" si="2"/>
        <v>0</v>
      </c>
      <c r="E33" s="5">
        <f t="shared" si="2"/>
        <v>0</v>
      </c>
      <c r="F33" s="5">
        <f t="shared" si="2"/>
        <v>0</v>
      </c>
    </row>
    <row r="34" spans="1:6" ht="47.25" hidden="1">
      <c r="A34" s="8">
        <v>24</v>
      </c>
      <c r="B34" s="7" t="s">
        <v>438</v>
      </c>
      <c r="C34" s="6" t="s">
        <v>437</v>
      </c>
      <c r="D34" s="5">
        <f t="shared" si="2"/>
        <v>0</v>
      </c>
      <c r="E34" s="5">
        <f t="shared" si="2"/>
        <v>0</v>
      </c>
      <c r="F34" s="5">
        <f t="shared" si="2"/>
        <v>0</v>
      </c>
    </row>
    <row r="35" spans="1:6" ht="32.25" hidden="1" thickBot="1">
      <c r="A35" s="17">
        <v>25</v>
      </c>
      <c r="B35" s="4" t="s">
        <v>440</v>
      </c>
      <c r="C35" s="3" t="s">
        <v>439</v>
      </c>
      <c r="D35" s="2"/>
      <c r="E35" s="2"/>
      <c r="F35" s="2"/>
    </row>
  </sheetData>
  <mergeCells count="5">
    <mergeCell ref="D2:F2"/>
    <mergeCell ref="A6:F6"/>
    <mergeCell ref="A7:F7"/>
    <mergeCell ref="D4:F4"/>
    <mergeCell ref="C3:F3"/>
  </mergeCells>
  <phoneticPr fontId="0" type="noConversion"/>
  <printOptions horizontalCentered="1"/>
  <pageMargins left="0.98425196850393704" right="0.39370078740157483" top="0.59055118110236227" bottom="0.59055118110236227" header="0.51181102362204722" footer="0.39370078740157483"/>
  <pageSetup paperSize="9" scale="57" orientation="portrait" r:id="rId1"/>
  <headerFooter alignWithMargins="0"/>
</worksheet>
</file>

<file path=xl/worksheets/sheet3.xml><?xml version="1.0" encoding="utf-8"?>
<worksheet xmlns="http://schemas.openxmlformats.org/spreadsheetml/2006/main" xmlns:r="http://schemas.openxmlformats.org/officeDocument/2006/relationships">
  <sheetPr>
    <tabColor rgb="FFFF0000"/>
    <pageSetUpPr fitToPage="1"/>
  </sheetPr>
  <dimension ref="A1:D128"/>
  <sheetViews>
    <sheetView view="pageBreakPreview" zoomScale="75" zoomScaleNormal="100" zoomScaleSheetLayoutView="75" workbookViewId="0">
      <selection activeCell="D4" sqref="D4"/>
    </sheetView>
  </sheetViews>
  <sheetFormatPr defaultColWidth="8.85546875" defaultRowHeight="15.75"/>
  <cols>
    <col min="1" max="1" width="7.28515625" style="125" customWidth="1"/>
    <col min="2" max="2" width="10.7109375" style="128" customWidth="1"/>
    <col min="3" max="3" width="24.5703125" style="140" customWidth="1"/>
    <col min="4" max="4" width="125.7109375" style="125" customWidth="1"/>
    <col min="5" max="16384" width="8.85546875" style="127"/>
  </cols>
  <sheetData>
    <row r="1" spans="1:4">
      <c r="D1" s="141" t="s">
        <v>903</v>
      </c>
    </row>
    <row r="2" spans="1:4">
      <c r="A2" s="298"/>
      <c r="B2" s="298"/>
      <c r="C2" s="298" t="s">
        <v>363</v>
      </c>
      <c r="D2" s="298"/>
    </row>
    <row r="3" spans="1:4">
      <c r="B3" s="142"/>
      <c r="C3" s="126"/>
      <c r="D3" s="141" t="s">
        <v>1631</v>
      </c>
    </row>
    <row r="4" spans="1:4">
      <c r="B4" s="142"/>
      <c r="C4" s="126"/>
      <c r="D4" s="141" t="s">
        <v>1736</v>
      </c>
    </row>
    <row r="5" spans="1:4">
      <c r="B5" s="142"/>
      <c r="C5" s="126"/>
      <c r="D5" s="141"/>
    </row>
    <row r="6" spans="1:4">
      <c r="A6" s="299" t="s">
        <v>904</v>
      </c>
      <c r="B6" s="299"/>
      <c r="C6" s="299"/>
      <c r="D6" s="299"/>
    </row>
    <row r="7" spans="1:4">
      <c r="C7" s="129"/>
    </row>
    <row r="8" spans="1:4" ht="71.25" customHeight="1">
      <c r="A8" s="143" t="s">
        <v>443</v>
      </c>
      <c r="B8" s="143" t="s">
        <v>905</v>
      </c>
      <c r="C8" s="144" t="s">
        <v>120</v>
      </c>
      <c r="D8" s="145" t="s">
        <v>906</v>
      </c>
    </row>
    <row r="9" spans="1:4" s="148" customFormat="1">
      <c r="A9" s="146">
        <v>1</v>
      </c>
      <c r="B9" s="147" t="s">
        <v>442</v>
      </c>
      <c r="C9" s="144" t="s">
        <v>441</v>
      </c>
      <c r="D9" s="144" t="s">
        <v>449</v>
      </c>
    </row>
    <row r="10" spans="1:4">
      <c r="A10" s="146">
        <v>2</v>
      </c>
      <c r="B10" s="147" t="s">
        <v>573</v>
      </c>
      <c r="C10" s="300" t="s">
        <v>907</v>
      </c>
      <c r="D10" s="300"/>
    </row>
    <row r="11" spans="1:4">
      <c r="A11" s="146">
        <v>3</v>
      </c>
      <c r="B11" s="147" t="s">
        <v>573</v>
      </c>
      <c r="C11" s="144" t="s">
        <v>908</v>
      </c>
      <c r="D11" s="149" t="s">
        <v>909</v>
      </c>
    </row>
    <row r="12" spans="1:4" ht="47.25">
      <c r="A12" s="146">
        <v>4</v>
      </c>
      <c r="B12" s="147" t="s">
        <v>573</v>
      </c>
      <c r="C12" s="144" t="s">
        <v>910</v>
      </c>
      <c r="D12" s="149" t="s">
        <v>911</v>
      </c>
    </row>
    <row r="13" spans="1:4" ht="31.5">
      <c r="A13" s="146">
        <v>5</v>
      </c>
      <c r="B13" s="147" t="s">
        <v>573</v>
      </c>
      <c r="C13" s="144" t="s">
        <v>1017</v>
      </c>
      <c r="D13" s="149" t="s">
        <v>862</v>
      </c>
    </row>
    <row r="14" spans="1:4">
      <c r="A14" s="146">
        <v>6</v>
      </c>
      <c r="B14" s="147" t="s">
        <v>573</v>
      </c>
      <c r="C14" s="144" t="s">
        <v>912</v>
      </c>
      <c r="D14" s="149" t="s">
        <v>913</v>
      </c>
    </row>
    <row r="15" spans="1:4">
      <c r="A15" s="146">
        <v>7</v>
      </c>
      <c r="B15" s="147" t="s">
        <v>573</v>
      </c>
      <c r="C15" s="144" t="s">
        <v>914</v>
      </c>
      <c r="D15" s="149" t="s">
        <v>863</v>
      </c>
    </row>
    <row r="16" spans="1:4" ht="31.5">
      <c r="A16" s="146">
        <v>8</v>
      </c>
      <c r="B16" s="147" t="s">
        <v>573</v>
      </c>
      <c r="C16" s="146" t="s">
        <v>1018</v>
      </c>
      <c r="D16" s="149" t="s">
        <v>868</v>
      </c>
    </row>
    <row r="17" spans="1:4" ht="63">
      <c r="A17" s="146">
        <v>9</v>
      </c>
      <c r="B17" s="147" t="s">
        <v>573</v>
      </c>
      <c r="C17" s="146" t="s">
        <v>150</v>
      </c>
      <c r="D17" s="149" t="s">
        <v>151</v>
      </c>
    </row>
    <row r="18" spans="1:4">
      <c r="A18" s="146">
        <v>10</v>
      </c>
      <c r="B18" s="147" t="s">
        <v>916</v>
      </c>
      <c r="C18" s="146" t="s">
        <v>152</v>
      </c>
      <c r="D18" s="149" t="s">
        <v>153</v>
      </c>
    </row>
    <row r="19" spans="1:4">
      <c r="A19" s="146">
        <v>11</v>
      </c>
      <c r="B19" s="147" t="s">
        <v>573</v>
      </c>
      <c r="C19" s="146" t="s">
        <v>154</v>
      </c>
      <c r="D19" s="149" t="s">
        <v>155</v>
      </c>
    </row>
    <row r="20" spans="1:4" ht="31.5">
      <c r="A20" s="146">
        <v>12</v>
      </c>
      <c r="B20" s="147" t="s">
        <v>573</v>
      </c>
      <c r="C20" s="146" t="s">
        <v>156</v>
      </c>
      <c r="D20" s="278" t="s">
        <v>157</v>
      </c>
    </row>
    <row r="21" spans="1:4" ht="47.25">
      <c r="A21" s="146">
        <v>13</v>
      </c>
      <c r="B21" s="147" t="s">
        <v>573</v>
      </c>
      <c r="C21" s="146" t="s">
        <v>158</v>
      </c>
      <c r="D21" s="278" t="s">
        <v>159</v>
      </c>
    </row>
    <row r="22" spans="1:4" ht="31.5">
      <c r="A22" s="146">
        <v>14</v>
      </c>
      <c r="B22" s="147" t="s">
        <v>573</v>
      </c>
      <c r="C22" s="146" t="s">
        <v>160</v>
      </c>
      <c r="D22" s="278" t="s">
        <v>161</v>
      </c>
    </row>
    <row r="23" spans="1:4" ht="31.5">
      <c r="A23" s="146">
        <v>15</v>
      </c>
      <c r="B23" s="147" t="s">
        <v>573</v>
      </c>
      <c r="C23" s="146" t="s">
        <v>162</v>
      </c>
      <c r="D23" s="278" t="s">
        <v>163</v>
      </c>
    </row>
    <row r="24" spans="1:4">
      <c r="A24" s="146">
        <v>16</v>
      </c>
      <c r="B24" s="147" t="s">
        <v>573</v>
      </c>
      <c r="C24" s="146" t="s">
        <v>164</v>
      </c>
      <c r="D24" s="278" t="s">
        <v>165</v>
      </c>
    </row>
    <row r="25" spans="1:4" ht="63">
      <c r="A25" s="146">
        <v>17</v>
      </c>
      <c r="B25" s="147" t="s">
        <v>573</v>
      </c>
      <c r="C25" s="146" t="s">
        <v>166</v>
      </c>
      <c r="D25" s="278" t="s">
        <v>167</v>
      </c>
    </row>
    <row r="26" spans="1:4" ht="47.25">
      <c r="A26" s="146">
        <v>18</v>
      </c>
      <c r="B26" s="147" t="s">
        <v>573</v>
      </c>
      <c r="C26" s="146" t="s">
        <v>168</v>
      </c>
      <c r="D26" s="278" t="s">
        <v>169</v>
      </c>
    </row>
    <row r="27" spans="1:4" ht="47.25">
      <c r="A27" s="146">
        <v>19</v>
      </c>
      <c r="B27" s="147" t="s">
        <v>916</v>
      </c>
      <c r="C27" s="146" t="s">
        <v>170</v>
      </c>
      <c r="D27" s="149" t="s">
        <v>171</v>
      </c>
    </row>
    <row r="28" spans="1:4">
      <c r="A28" s="146">
        <v>20</v>
      </c>
      <c r="B28" s="147" t="s">
        <v>573</v>
      </c>
      <c r="C28" s="146" t="s">
        <v>1019</v>
      </c>
      <c r="D28" s="149" t="s">
        <v>1020</v>
      </c>
    </row>
    <row r="29" spans="1:4" ht="31.5">
      <c r="A29" s="146">
        <v>21</v>
      </c>
      <c r="B29" s="147" t="s">
        <v>573</v>
      </c>
      <c r="C29" s="146" t="s">
        <v>172</v>
      </c>
      <c r="D29" s="149" t="s">
        <v>173</v>
      </c>
    </row>
    <row r="30" spans="1:4">
      <c r="A30" s="146">
        <v>22</v>
      </c>
      <c r="B30" s="147" t="s">
        <v>573</v>
      </c>
      <c r="C30" s="146" t="s">
        <v>174</v>
      </c>
      <c r="D30" s="149" t="s">
        <v>175</v>
      </c>
    </row>
    <row r="31" spans="1:4" ht="31.5">
      <c r="A31" s="146">
        <v>23</v>
      </c>
      <c r="B31" s="147" t="s">
        <v>573</v>
      </c>
      <c r="C31" s="146" t="s">
        <v>176</v>
      </c>
      <c r="D31" s="149" t="s">
        <v>177</v>
      </c>
    </row>
    <row r="32" spans="1:4" ht="47.25">
      <c r="A32" s="146">
        <v>24</v>
      </c>
      <c r="B32" s="147" t="s">
        <v>573</v>
      </c>
      <c r="C32" s="146" t="s">
        <v>178</v>
      </c>
      <c r="D32" s="149" t="s">
        <v>179</v>
      </c>
    </row>
    <row r="33" spans="1:4" ht="31.5">
      <c r="A33" s="146">
        <v>25</v>
      </c>
      <c r="B33" s="147" t="s">
        <v>573</v>
      </c>
      <c r="C33" s="146" t="s">
        <v>180</v>
      </c>
      <c r="D33" s="149" t="s">
        <v>181</v>
      </c>
    </row>
    <row r="34" spans="1:4">
      <c r="A34" s="146">
        <v>26</v>
      </c>
      <c r="B34" s="150" t="s">
        <v>573</v>
      </c>
      <c r="C34" s="151" t="s">
        <v>1021</v>
      </c>
      <c r="D34" s="149" t="s">
        <v>873</v>
      </c>
    </row>
    <row r="35" spans="1:4" ht="31.5">
      <c r="A35" s="146">
        <v>27</v>
      </c>
      <c r="B35" s="150" t="s">
        <v>573</v>
      </c>
      <c r="C35" s="151" t="s">
        <v>182</v>
      </c>
      <c r="D35" s="149" t="s">
        <v>183</v>
      </c>
    </row>
    <row r="36" spans="1:4" ht="31.5">
      <c r="A36" s="146">
        <v>28</v>
      </c>
      <c r="B36" s="150" t="s">
        <v>573</v>
      </c>
      <c r="C36" s="151" t="s">
        <v>184</v>
      </c>
      <c r="D36" s="149" t="s">
        <v>185</v>
      </c>
    </row>
    <row r="37" spans="1:4" ht="31.5">
      <c r="A37" s="146">
        <v>29</v>
      </c>
      <c r="B37" s="150" t="s">
        <v>573</v>
      </c>
      <c r="C37" s="151" t="s">
        <v>186</v>
      </c>
      <c r="D37" s="149" t="s">
        <v>187</v>
      </c>
    </row>
    <row r="38" spans="1:4" ht="78.75">
      <c r="A38" s="146">
        <v>30</v>
      </c>
      <c r="B38" s="150" t="s">
        <v>573</v>
      </c>
      <c r="C38" s="151" t="s">
        <v>188</v>
      </c>
      <c r="D38" s="149" t="s">
        <v>189</v>
      </c>
    </row>
    <row r="39" spans="1:4" ht="31.5">
      <c r="A39" s="146">
        <v>31</v>
      </c>
      <c r="B39" s="150" t="s">
        <v>573</v>
      </c>
      <c r="C39" s="151" t="s">
        <v>1022</v>
      </c>
      <c r="D39" s="152" t="s">
        <v>875</v>
      </c>
    </row>
    <row r="40" spans="1:4" ht="31.5">
      <c r="A40" s="146">
        <v>32</v>
      </c>
      <c r="B40" s="150" t="s">
        <v>573</v>
      </c>
      <c r="C40" s="151" t="s">
        <v>190</v>
      </c>
      <c r="D40" s="152" t="s">
        <v>191</v>
      </c>
    </row>
    <row r="41" spans="1:4">
      <c r="A41" s="146">
        <v>33</v>
      </c>
      <c r="B41" s="150" t="s">
        <v>573</v>
      </c>
      <c r="C41" s="151" t="s">
        <v>192</v>
      </c>
      <c r="D41" s="152" t="s">
        <v>193</v>
      </c>
    </row>
    <row r="42" spans="1:4" ht="78.75">
      <c r="A42" s="146">
        <v>34</v>
      </c>
      <c r="B42" s="150" t="s">
        <v>573</v>
      </c>
      <c r="C42" s="151" t="s">
        <v>194</v>
      </c>
      <c r="D42" s="152" t="s">
        <v>195</v>
      </c>
    </row>
    <row r="43" spans="1:4" ht="31.5">
      <c r="A43" s="146">
        <v>35</v>
      </c>
      <c r="B43" s="150" t="s">
        <v>573</v>
      </c>
      <c r="C43" s="151" t="s">
        <v>196</v>
      </c>
      <c r="D43" s="152" t="s">
        <v>197</v>
      </c>
    </row>
    <row r="44" spans="1:4" ht="63">
      <c r="A44" s="146">
        <v>36</v>
      </c>
      <c r="B44" s="150" t="s">
        <v>573</v>
      </c>
      <c r="C44" s="151" t="s">
        <v>198</v>
      </c>
      <c r="D44" s="152" t="s">
        <v>199</v>
      </c>
    </row>
    <row r="45" spans="1:4" ht="31.5">
      <c r="A45" s="146">
        <v>37</v>
      </c>
      <c r="B45" s="150" t="s">
        <v>573</v>
      </c>
      <c r="C45" s="151" t="s">
        <v>200</v>
      </c>
      <c r="D45" s="152" t="s">
        <v>201</v>
      </c>
    </row>
    <row r="46" spans="1:4" ht="47.25">
      <c r="A46" s="146">
        <v>38</v>
      </c>
      <c r="B46" s="150" t="s">
        <v>573</v>
      </c>
      <c r="C46" s="151" t="s">
        <v>202</v>
      </c>
      <c r="D46" s="152" t="s">
        <v>203</v>
      </c>
    </row>
    <row r="47" spans="1:4" ht="63">
      <c r="A47" s="146">
        <v>39</v>
      </c>
      <c r="B47" s="147" t="s">
        <v>573</v>
      </c>
      <c r="C47" s="151" t="s">
        <v>1023</v>
      </c>
      <c r="D47" s="149" t="s">
        <v>880</v>
      </c>
    </row>
    <row r="48" spans="1:4" ht="63">
      <c r="A48" s="146">
        <v>40</v>
      </c>
      <c r="B48" s="147" t="s">
        <v>573</v>
      </c>
      <c r="C48" s="151" t="s">
        <v>1024</v>
      </c>
      <c r="D48" s="149" t="s">
        <v>1025</v>
      </c>
    </row>
    <row r="49" spans="1:4" ht="126">
      <c r="A49" s="146">
        <v>41</v>
      </c>
      <c r="B49" s="147" t="s">
        <v>573</v>
      </c>
      <c r="C49" s="151" t="s">
        <v>204</v>
      </c>
      <c r="D49" s="149" t="s">
        <v>1664</v>
      </c>
    </row>
    <row r="50" spans="1:4" ht="126">
      <c r="A50" s="146">
        <v>42</v>
      </c>
      <c r="B50" s="147" t="s">
        <v>573</v>
      </c>
      <c r="C50" s="151" t="s">
        <v>205</v>
      </c>
      <c r="D50" s="149" t="s">
        <v>1665</v>
      </c>
    </row>
    <row r="51" spans="1:4" ht="31.5">
      <c r="A51" s="146">
        <v>43</v>
      </c>
      <c r="B51" s="147" t="s">
        <v>573</v>
      </c>
      <c r="C51" s="151" t="s">
        <v>1026</v>
      </c>
      <c r="D51" s="149" t="s">
        <v>882</v>
      </c>
    </row>
    <row r="52" spans="1:4" ht="78.75">
      <c r="A52" s="146">
        <v>44</v>
      </c>
      <c r="B52" s="147" t="s">
        <v>573</v>
      </c>
      <c r="C52" s="151" t="s">
        <v>1027</v>
      </c>
      <c r="D52" s="149" t="s">
        <v>1028</v>
      </c>
    </row>
    <row r="53" spans="1:4" ht="31.5">
      <c r="A53" s="146">
        <v>45</v>
      </c>
      <c r="B53" s="147" t="s">
        <v>573</v>
      </c>
      <c r="C53" s="151" t="s">
        <v>1029</v>
      </c>
      <c r="D53" s="149" t="s">
        <v>1030</v>
      </c>
    </row>
    <row r="54" spans="1:4" ht="31.5">
      <c r="A54" s="146">
        <v>46</v>
      </c>
      <c r="B54" s="147" t="s">
        <v>573</v>
      </c>
      <c r="C54" s="151" t="s">
        <v>1031</v>
      </c>
      <c r="D54" s="149" t="s">
        <v>1032</v>
      </c>
    </row>
    <row r="55" spans="1:4" ht="31.5">
      <c r="A55" s="146">
        <v>47</v>
      </c>
      <c r="B55" s="147" t="s">
        <v>573</v>
      </c>
      <c r="C55" s="151" t="s">
        <v>1033</v>
      </c>
      <c r="D55" s="149" t="s">
        <v>1034</v>
      </c>
    </row>
    <row r="56" spans="1:4" ht="31.5">
      <c r="A56" s="146">
        <v>48</v>
      </c>
      <c r="B56" s="147" t="s">
        <v>573</v>
      </c>
      <c r="C56" s="151" t="s">
        <v>1035</v>
      </c>
      <c r="D56" s="123" t="s">
        <v>888</v>
      </c>
    </row>
    <row r="57" spans="1:4" ht="31.5">
      <c r="A57" s="146">
        <v>49</v>
      </c>
      <c r="B57" s="147" t="s">
        <v>573</v>
      </c>
      <c r="C57" s="151" t="s">
        <v>1036</v>
      </c>
      <c r="D57" s="123" t="s">
        <v>1037</v>
      </c>
    </row>
    <row r="58" spans="1:4" ht="63">
      <c r="A58" s="146">
        <v>50</v>
      </c>
      <c r="B58" s="147" t="s">
        <v>573</v>
      </c>
      <c r="C58" s="151" t="s">
        <v>1038</v>
      </c>
      <c r="D58" s="149" t="s">
        <v>1039</v>
      </c>
    </row>
    <row r="59" spans="1:4" ht="94.5">
      <c r="A59" s="146">
        <v>51</v>
      </c>
      <c r="B59" s="147" t="s">
        <v>573</v>
      </c>
      <c r="C59" s="151" t="s">
        <v>1040</v>
      </c>
      <c r="D59" s="123" t="s">
        <v>1041</v>
      </c>
    </row>
    <row r="60" spans="1:4" ht="31.5">
      <c r="A60" s="146">
        <v>52</v>
      </c>
      <c r="B60" s="147" t="s">
        <v>573</v>
      </c>
      <c r="C60" s="151" t="s">
        <v>1042</v>
      </c>
      <c r="D60" s="153" t="s">
        <v>893</v>
      </c>
    </row>
    <row r="61" spans="1:4" ht="31.5">
      <c r="A61" s="146">
        <v>53</v>
      </c>
      <c r="B61" s="147" t="s">
        <v>573</v>
      </c>
      <c r="C61" s="151" t="s">
        <v>1043</v>
      </c>
      <c r="D61" s="153" t="s">
        <v>895</v>
      </c>
    </row>
    <row r="62" spans="1:4" ht="94.5">
      <c r="A62" s="146">
        <v>54</v>
      </c>
      <c r="B62" s="147" t="s">
        <v>573</v>
      </c>
      <c r="C62" s="151" t="s">
        <v>1044</v>
      </c>
      <c r="D62" s="149" t="s">
        <v>1045</v>
      </c>
    </row>
    <row r="63" spans="1:4" ht="31.5">
      <c r="A63" s="146">
        <v>55</v>
      </c>
      <c r="B63" s="147" t="s">
        <v>573</v>
      </c>
      <c r="C63" s="151" t="s">
        <v>1046</v>
      </c>
      <c r="D63" s="154" t="s">
        <v>898</v>
      </c>
    </row>
    <row r="64" spans="1:4" ht="31.5">
      <c r="A64" s="146">
        <v>56</v>
      </c>
      <c r="B64" s="147" t="s">
        <v>573</v>
      </c>
      <c r="C64" s="151" t="s">
        <v>1047</v>
      </c>
      <c r="D64" s="154" t="s">
        <v>1048</v>
      </c>
    </row>
    <row r="65" spans="1:4" ht="47.25">
      <c r="A65" s="146">
        <v>57</v>
      </c>
      <c r="B65" s="147" t="s">
        <v>573</v>
      </c>
      <c r="C65" s="151" t="s">
        <v>206</v>
      </c>
      <c r="D65" s="154" t="s">
        <v>1680</v>
      </c>
    </row>
    <row r="66" spans="1:4" ht="47.25">
      <c r="A66" s="146">
        <v>58</v>
      </c>
      <c r="B66" s="147" t="s">
        <v>573</v>
      </c>
      <c r="C66" s="151" t="s">
        <v>1049</v>
      </c>
      <c r="D66" s="154" t="s">
        <v>1050</v>
      </c>
    </row>
    <row r="67" spans="1:4" ht="31.5">
      <c r="A67" s="146">
        <v>59</v>
      </c>
      <c r="B67" s="147" t="s">
        <v>573</v>
      </c>
      <c r="C67" s="151" t="s">
        <v>1051</v>
      </c>
      <c r="D67" s="124" t="s">
        <v>1052</v>
      </c>
    </row>
    <row r="68" spans="1:4" ht="47.25">
      <c r="A68" s="146">
        <v>60</v>
      </c>
      <c r="B68" s="147" t="s">
        <v>573</v>
      </c>
      <c r="C68" s="151" t="s">
        <v>1053</v>
      </c>
      <c r="D68" s="124" t="s">
        <v>1054</v>
      </c>
    </row>
    <row r="69" spans="1:4" ht="78.75">
      <c r="A69" s="146">
        <v>61</v>
      </c>
      <c r="B69" s="147" t="s">
        <v>573</v>
      </c>
      <c r="C69" s="151" t="s">
        <v>207</v>
      </c>
      <c r="D69" s="124" t="s">
        <v>1682</v>
      </c>
    </row>
    <row r="70" spans="1:4" ht="31.5">
      <c r="A70" s="146">
        <v>62</v>
      </c>
      <c r="B70" s="147" t="s">
        <v>573</v>
      </c>
      <c r="C70" s="151" t="s">
        <v>1057</v>
      </c>
      <c r="D70" s="124" t="s">
        <v>1683</v>
      </c>
    </row>
    <row r="71" spans="1:4" ht="47.25">
      <c r="A71" s="146">
        <v>63</v>
      </c>
      <c r="B71" s="147" t="s">
        <v>573</v>
      </c>
      <c r="C71" s="151" t="s">
        <v>208</v>
      </c>
      <c r="D71" s="124" t="s">
        <v>1685</v>
      </c>
    </row>
    <row r="72" spans="1:4" ht="47.25">
      <c r="A72" s="146">
        <v>64</v>
      </c>
      <c r="B72" s="147" t="s">
        <v>573</v>
      </c>
      <c r="C72" s="151" t="s">
        <v>1055</v>
      </c>
      <c r="D72" s="124" t="s">
        <v>1056</v>
      </c>
    </row>
    <row r="73" spans="1:4" ht="63">
      <c r="A73" s="146">
        <v>65</v>
      </c>
      <c r="B73" s="147" t="s">
        <v>573</v>
      </c>
      <c r="C73" s="151" t="s">
        <v>209</v>
      </c>
      <c r="D73" s="124" t="s">
        <v>1688</v>
      </c>
    </row>
    <row r="74" spans="1:4" ht="31.5">
      <c r="A74" s="146">
        <v>66</v>
      </c>
      <c r="B74" s="147" t="s">
        <v>573</v>
      </c>
      <c r="C74" s="151" t="s">
        <v>1057</v>
      </c>
      <c r="D74" s="124" t="s">
        <v>915</v>
      </c>
    </row>
    <row r="75" spans="1:4" ht="94.5">
      <c r="A75" s="146">
        <v>67</v>
      </c>
      <c r="B75" s="147" t="s">
        <v>573</v>
      </c>
      <c r="C75" s="151" t="s">
        <v>1058</v>
      </c>
      <c r="D75" s="124" t="s">
        <v>1059</v>
      </c>
    </row>
    <row r="76" spans="1:4" ht="94.5">
      <c r="A76" s="146">
        <v>68</v>
      </c>
      <c r="B76" s="147" t="s">
        <v>573</v>
      </c>
      <c r="C76" s="151" t="s">
        <v>1060</v>
      </c>
      <c r="D76" s="124" t="s">
        <v>1061</v>
      </c>
    </row>
    <row r="77" spans="1:4" ht="31.5">
      <c r="A77" s="146">
        <v>69</v>
      </c>
      <c r="B77" s="147" t="s">
        <v>573</v>
      </c>
      <c r="C77" s="155" t="s">
        <v>1062</v>
      </c>
      <c r="D77" s="154" t="s">
        <v>1063</v>
      </c>
    </row>
    <row r="78" spans="1:4" ht="31.5">
      <c r="A78" s="146">
        <v>70</v>
      </c>
      <c r="B78" s="147" t="s">
        <v>916</v>
      </c>
      <c r="C78" s="155" t="s">
        <v>1064</v>
      </c>
      <c r="D78" s="154" t="s">
        <v>959</v>
      </c>
    </row>
    <row r="79" spans="1:4">
      <c r="A79" s="146">
        <v>71</v>
      </c>
      <c r="B79" s="147" t="s">
        <v>573</v>
      </c>
      <c r="C79" s="155" t="s">
        <v>210</v>
      </c>
      <c r="D79" s="154" t="s">
        <v>211</v>
      </c>
    </row>
    <row r="80" spans="1:4" ht="63">
      <c r="A80" s="146">
        <v>72</v>
      </c>
      <c r="B80" s="147" t="s">
        <v>573</v>
      </c>
      <c r="C80" s="155" t="s">
        <v>212</v>
      </c>
      <c r="D80" s="154" t="s">
        <v>213</v>
      </c>
    </row>
    <row r="81" spans="1:4" ht="47.25">
      <c r="A81" s="146">
        <v>73</v>
      </c>
      <c r="B81" s="150" t="s">
        <v>573</v>
      </c>
      <c r="C81" s="151" t="s">
        <v>917</v>
      </c>
      <c r="D81" s="149" t="s">
        <v>918</v>
      </c>
    </row>
    <row r="82" spans="1:4" ht="31.5">
      <c r="A82" s="146">
        <v>74</v>
      </c>
      <c r="B82" s="150" t="s">
        <v>573</v>
      </c>
      <c r="C82" s="151" t="s">
        <v>1065</v>
      </c>
      <c r="D82" s="149" t="s">
        <v>1066</v>
      </c>
    </row>
    <row r="83" spans="1:4">
      <c r="A83" s="146">
        <v>75</v>
      </c>
      <c r="B83" s="150" t="s">
        <v>573</v>
      </c>
      <c r="C83" s="151" t="s">
        <v>1067</v>
      </c>
      <c r="D83" s="149" t="s">
        <v>1068</v>
      </c>
    </row>
    <row r="84" spans="1:4">
      <c r="A84" s="146">
        <v>76</v>
      </c>
      <c r="B84" s="150" t="s">
        <v>573</v>
      </c>
      <c r="C84" s="151" t="s">
        <v>919</v>
      </c>
      <c r="D84" s="149" t="s">
        <v>920</v>
      </c>
    </row>
    <row r="85" spans="1:4" ht="31.5">
      <c r="A85" s="146">
        <v>77</v>
      </c>
      <c r="B85" s="150" t="s">
        <v>573</v>
      </c>
      <c r="C85" s="151" t="s">
        <v>1069</v>
      </c>
      <c r="D85" s="149" t="s">
        <v>1070</v>
      </c>
    </row>
    <row r="86" spans="1:4">
      <c r="A86" s="146">
        <v>78</v>
      </c>
      <c r="B86" s="144" t="s">
        <v>269</v>
      </c>
      <c r="C86" s="300" t="s">
        <v>921</v>
      </c>
      <c r="D86" s="300"/>
    </row>
    <row r="87" spans="1:4" ht="47.25">
      <c r="A87" s="146">
        <v>79</v>
      </c>
      <c r="B87" s="144" t="s">
        <v>214</v>
      </c>
      <c r="C87" s="144" t="s">
        <v>215</v>
      </c>
      <c r="D87" s="149" t="s">
        <v>1650</v>
      </c>
    </row>
    <row r="88" spans="1:4" ht="63">
      <c r="A88" s="146">
        <v>80</v>
      </c>
      <c r="B88" s="144" t="s">
        <v>269</v>
      </c>
      <c r="C88" s="144" t="s">
        <v>922</v>
      </c>
      <c r="D88" s="149" t="s">
        <v>841</v>
      </c>
    </row>
    <row r="89" spans="1:4" ht="47.25">
      <c r="A89" s="146">
        <v>81</v>
      </c>
      <c r="B89" s="144" t="s">
        <v>269</v>
      </c>
      <c r="C89" s="144" t="s">
        <v>923</v>
      </c>
      <c r="D89" s="149" t="s">
        <v>924</v>
      </c>
    </row>
    <row r="90" spans="1:4" ht="31.5">
      <c r="A90" s="146">
        <v>82</v>
      </c>
      <c r="B90" s="144" t="s">
        <v>269</v>
      </c>
      <c r="C90" s="144" t="s">
        <v>925</v>
      </c>
      <c r="D90" s="149" t="s">
        <v>844</v>
      </c>
    </row>
    <row r="91" spans="1:4" ht="47.25">
      <c r="A91" s="146">
        <v>83</v>
      </c>
      <c r="B91" s="144" t="s">
        <v>269</v>
      </c>
      <c r="C91" s="144" t="s">
        <v>926</v>
      </c>
      <c r="D91" s="149" t="s">
        <v>1074</v>
      </c>
    </row>
    <row r="92" spans="1:4" ht="47.25">
      <c r="A92" s="146">
        <v>84</v>
      </c>
      <c r="B92" s="144" t="s">
        <v>269</v>
      </c>
      <c r="C92" s="144" t="s">
        <v>927</v>
      </c>
      <c r="D92" s="149" t="s">
        <v>928</v>
      </c>
    </row>
    <row r="93" spans="1:4" ht="47.25">
      <c r="A93" s="146">
        <v>85</v>
      </c>
      <c r="B93" s="144" t="s">
        <v>269</v>
      </c>
      <c r="C93" s="144" t="s">
        <v>929</v>
      </c>
      <c r="D93" s="149" t="s">
        <v>960</v>
      </c>
    </row>
    <row r="94" spans="1:4" ht="31.5">
      <c r="A94" s="146">
        <v>86</v>
      </c>
      <c r="B94" s="144" t="s">
        <v>269</v>
      </c>
      <c r="C94" s="144" t="s">
        <v>216</v>
      </c>
      <c r="D94" s="149" t="s">
        <v>1652</v>
      </c>
    </row>
    <row r="95" spans="1:4" ht="31.5">
      <c r="A95" s="146">
        <v>87</v>
      </c>
      <c r="B95" s="144" t="s">
        <v>269</v>
      </c>
      <c r="C95" s="144" t="s">
        <v>930</v>
      </c>
      <c r="D95" s="149" t="s">
        <v>931</v>
      </c>
    </row>
    <row r="96" spans="1:4">
      <c r="A96" s="146">
        <v>88</v>
      </c>
      <c r="B96" s="144" t="s">
        <v>269</v>
      </c>
      <c r="C96" s="144" t="s">
        <v>912</v>
      </c>
      <c r="D96" s="149" t="s">
        <v>932</v>
      </c>
    </row>
    <row r="97" spans="1:4">
      <c r="A97" s="146">
        <v>89</v>
      </c>
      <c r="B97" s="144" t="s">
        <v>269</v>
      </c>
      <c r="C97" s="144" t="s">
        <v>914</v>
      </c>
      <c r="D97" s="149" t="s">
        <v>863</v>
      </c>
    </row>
    <row r="98" spans="1:4">
      <c r="A98" s="146">
        <v>90</v>
      </c>
      <c r="B98" s="144" t="s">
        <v>462</v>
      </c>
      <c r="C98" s="300" t="s">
        <v>933</v>
      </c>
      <c r="D98" s="300"/>
    </row>
    <row r="99" spans="1:4">
      <c r="A99" s="146">
        <v>91</v>
      </c>
      <c r="B99" s="144" t="s">
        <v>462</v>
      </c>
      <c r="C99" s="144" t="s">
        <v>912</v>
      </c>
      <c r="D99" s="277" t="s">
        <v>932</v>
      </c>
    </row>
    <row r="100" spans="1:4" ht="31.5">
      <c r="A100" s="146">
        <v>92</v>
      </c>
      <c r="B100" s="144" t="s">
        <v>462</v>
      </c>
      <c r="C100" s="144" t="s">
        <v>914</v>
      </c>
      <c r="D100" s="277" t="s">
        <v>934</v>
      </c>
    </row>
    <row r="101" spans="1:4">
      <c r="A101" s="146">
        <v>93</v>
      </c>
      <c r="B101" s="144" t="s">
        <v>607</v>
      </c>
      <c r="C101" s="300" t="s">
        <v>935</v>
      </c>
      <c r="D101" s="300"/>
    </row>
    <row r="102" spans="1:4">
      <c r="A102" s="146">
        <v>94</v>
      </c>
      <c r="B102" s="144" t="s">
        <v>607</v>
      </c>
      <c r="C102" s="144" t="s">
        <v>936</v>
      </c>
      <c r="D102" s="277" t="s">
        <v>937</v>
      </c>
    </row>
    <row r="103" spans="1:4">
      <c r="A103" s="146">
        <v>95</v>
      </c>
      <c r="B103" s="144" t="s">
        <v>607</v>
      </c>
      <c r="C103" s="144" t="s">
        <v>912</v>
      </c>
      <c r="D103" s="277" t="s">
        <v>932</v>
      </c>
    </row>
    <row r="104" spans="1:4" ht="31.5">
      <c r="A104" s="146">
        <v>96</v>
      </c>
      <c r="B104" s="144" t="s">
        <v>607</v>
      </c>
      <c r="C104" s="144" t="s">
        <v>914</v>
      </c>
      <c r="D104" s="277" t="s">
        <v>934</v>
      </c>
    </row>
    <row r="105" spans="1:4">
      <c r="A105" s="146">
        <v>97</v>
      </c>
      <c r="B105" s="144" t="s">
        <v>607</v>
      </c>
      <c r="C105" s="144" t="s">
        <v>919</v>
      </c>
      <c r="D105" s="277" t="s">
        <v>920</v>
      </c>
    </row>
    <row r="106" spans="1:4">
      <c r="A106" s="146">
        <v>98</v>
      </c>
      <c r="B106" s="144" t="s">
        <v>598</v>
      </c>
      <c r="C106" s="300" t="s">
        <v>938</v>
      </c>
      <c r="D106" s="300"/>
    </row>
    <row r="107" spans="1:4">
      <c r="A107" s="146">
        <v>99</v>
      </c>
      <c r="B107" s="144" t="s">
        <v>598</v>
      </c>
      <c r="C107" s="156" t="s">
        <v>954</v>
      </c>
      <c r="D107" s="277" t="s">
        <v>955</v>
      </c>
    </row>
    <row r="108" spans="1:4" ht="47.25">
      <c r="A108" s="146">
        <v>100</v>
      </c>
      <c r="B108" s="144" t="s">
        <v>598</v>
      </c>
      <c r="C108" s="144" t="s">
        <v>910</v>
      </c>
      <c r="D108" s="277" t="s">
        <v>911</v>
      </c>
    </row>
    <row r="109" spans="1:4" ht="31.5">
      <c r="A109" s="146">
        <v>101</v>
      </c>
      <c r="B109" s="144" t="s">
        <v>598</v>
      </c>
      <c r="C109" s="144" t="s">
        <v>939</v>
      </c>
      <c r="D109" s="149" t="s">
        <v>862</v>
      </c>
    </row>
    <row r="110" spans="1:4">
      <c r="A110" s="146">
        <v>102</v>
      </c>
      <c r="B110" s="144" t="s">
        <v>598</v>
      </c>
      <c r="C110" s="144" t="s">
        <v>912</v>
      </c>
      <c r="D110" s="149" t="s">
        <v>932</v>
      </c>
    </row>
    <row r="111" spans="1:4">
      <c r="A111" s="146">
        <v>103</v>
      </c>
      <c r="B111" s="144" t="s">
        <v>598</v>
      </c>
      <c r="C111" s="144" t="s">
        <v>914</v>
      </c>
      <c r="D111" s="149" t="s">
        <v>863</v>
      </c>
    </row>
    <row r="112" spans="1:4">
      <c r="A112" s="146">
        <v>104</v>
      </c>
      <c r="B112" s="144" t="s">
        <v>395</v>
      </c>
      <c r="C112" s="300" t="s">
        <v>940</v>
      </c>
      <c r="D112" s="300"/>
    </row>
    <row r="113" spans="1:4" ht="47.25">
      <c r="A113" s="146">
        <v>105</v>
      </c>
      <c r="B113" s="144" t="s">
        <v>395</v>
      </c>
      <c r="C113" s="144" t="s">
        <v>910</v>
      </c>
      <c r="D113" s="277" t="s">
        <v>911</v>
      </c>
    </row>
    <row r="114" spans="1:4">
      <c r="A114" s="146">
        <v>106</v>
      </c>
      <c r="B114" s="144" t="s">
        <v>395</v>
      </c>
      <c r="C114" s="144" t="s">
        <v>912</v>
      </c>
      <c r="D114" s="277" t="s">
        <v>932</v>
      </c>
    </row>
    <row r="115" spans="1:4">
      <c r="A115" s="146">
        <v>107</v>
      </c>
      <c r="B115" s="144" t="s">
        <v>395</v>
      </c>
      <c r="C115" s="144" t="s">
        <v>914</v>
      </c>
      <c r="D115" s="277" t="s">
        <v>863</v>
      </c>
    </row>
    <row r="116" spans="1:4">
      <c r="A116" s="146">
        <v>108</v>
      </c>
      <c r="B116" s="144" t="s">
        <v>395</v>
      </c>
      <c r="C116" s="144" t="s">
        <v>919</v>
      </c>
      <c r="D116" s="277" t="s">
        <v>920</v>
      </c>
    </row>
    <row r="117" spans="1:4">
      <c r="A117" s="146">
        <v>109</v>
      </c>
      <c r="B117" s="144" t="s">
        <v>605</v>
      </c>
      <c r="C117" s="300" t="s">
        <v>941</v>
      </c>
      <c r="D117" s="300"/>
    </row>
    <row r="118" spans="1:4" ht="31.5">
      <c r="A118" s="146">
        <v>110</v>
      </c>
      <c r="B118" s="144" t="s">
        <v>605</v>
      </c>
      <c r="C118" s="144" t="s">
        <v>942</v>
      </c>
      <c r="D118" s="277" t="s">
        <v>1071</v>
      </c>
    </row>
    <row r="119" spans="1:4">
      <c r="A119" s="146">
        <v>111</v>
      </c>
      <c r="B119" s="144" t="s">
        <v>605</v>
      </c>
      <c r="C119" s="144" t="s">
        <v>956</v>
      </c>
      <c r="D119" s="277" t="s">
        <v>957</v>
      </c>
    </row>
    <row r="120" spans="1:4" ht="31.5">
      <c r="A120" s="146">
        <v>112</v>
      </c>
      <c r="B120" s="144" t="s">
        <v>605</v>
      </c>
      <c r="C120" s="144" t="s">
        <v>943</v>
      </c>
      <c r="D120" s="157" t="s">
        <v>958</v>
      </c>
    </row>
    <row r="121" spans="1:4" ht="47.25">
      <c r="A121" s="146">
        <v>113</v>
      </c>
      <c r="B121" s="144" t="s">
        <v>605</v>
      </c>
      <c r="C121" s="144" t="s">
        <v>910</v>
      </c>
      <c r="D121" s="157" t="s">
        <v>911</v>
      </c>
    </row>
    <row r="122" spans="1:4" ht="31.5">
      <c r="A122" s="146">
        <v>114</v>
      </c>
      <c r="B122" s="144" t="s">
        <v>605</v>
      </c>
      <c r="C122" s="144" t="s">
        <v>939</v>
      </c>
      <c r="D122" s="149" t="s">
        <v>862</v>
      </c>
    </row>
    <row r="123" spans="1:4">
      <c r="A123" s="146">
        <v>115</v>
      </c>
      <c r="B123" s="144" t="s">
        <v>605</v>
      </c>
      <c r="C123" s="144" t="s">
        <v>912</v>
      </c>
      <c r="D123" s="149" t="s">
        <v>932</v>
      </c>
    </row>
    <row r="124" spans="1:4">
      <c r="A124" s="146">
        <v>116</v>
      </c>
      <c r="B124" s="144" t="s">
        <v>605</v>
      </c>
      <c r="C124" s="144" t="s">
        <v>914</v>
      </c>
      <c r="D124" s="149" t="s">
        <v>863</v>
      </c>
    </row>
    <row r="125" spans="1:4" ht="31.5">
      <c r="A125" s="146">
        <v>117</v>
      </c>
      <c r="B125" s="144" t="s">
        <v>605</v>
      </c>
      <c r="C125" s="144" t="s">
        <v>1072</v>
      </c>
      <c r="D125" s="149" t="s">
        <v>1073</v>
      </c>
    </row>
    <row r="126" spans="1:4">
      <c r="A126" s="146">
        <v>118</v>
      </c>
      <c r="B126" s="144" t="s">
        <v>605</v>
      </c>
      <c r="C126" s="158" t="s">
        <v>944</v>
      </c>
      <c r="D126" s="159" t="s">
        <v>945</v>
      </c>
    </row>
    <row r="127" spans="1:4">
      <c r="A127" s="146">
        <v>119</v>
      </c>
      <c r="B127" s="144" t="s">
        <v>605</v>
      </c>
      <c r="C127" s="158" t="s">
        <v>946</v>
      </c>
      <c r="D127" s="160" t="s">
        <v>947</v>
      </c>
    </row>
    <row r="128" spans="1:4">
      <c r="A128" s="146">
        <v>120</v>
      </c>
      <c r="B128" s="147" t="s">
        <v>605</v>
      </c>
      <c r="C128" s="147" t="s">
        <v>919</v>
      </c>
      <c r="D128" s="161" t="s">
        <v>920</v>
      </c>
    </row>
  </sheetData>
  <mergeCells count="10">
    <mergeCell ref="A2:B2"/>
    <mergeCell ref="C2:D2"/>
    <mergeCell ref="A6:D6"/>
    <mergeCell ref="C10:D10"/>
    <mergeCell ref="C117:D117"/>
    <mergeCell ref="C86:D86"/>
    <mergeCell ref="C98:D98"/>
    <mergeCell ref="C101:D101"/>
    <mergeCell ref="C106:D106"/>
    <mergeCell ref="C112:D112"/>
  </mergeCells>
  <phoneticPr fontId="22" type="noConversion"/>
  <pageMargins left="0.70866141732283472" right="0.70866141732283472" top="0.78740157480314965" bottom="0.78740157480314965" header="0.31496062992125984" footer="0.31496062992125984"/>
  <pageSetup paperSize="9" scale="77" fitToHeight="9" orientation="landscape" r:id="rId1"/>
  <rowBreaks count="3" manualBreakCount="3">
    <brk id="22" max="3" man="1"/>
    <brk id="34" max="3" man="1"/>
    <brk id="48" max="16383" man="1"/>
  </rowBreaks>
</worksheet>
</file>

<file path=xl/worksheets/sheet4.xml><?xml version="1.0" encoding="utf-8"?>
<worksheet xmlns="http://schemas.openxmlformats.org/spreadsheetml/2006/main" xmlns:r="http://schemas.openxmlformats.org/officeDocument/2006/relationships">
  <sheetPr>
    <tabColor rgb="FFFF0000"/>
    <pageSetUpPr fitToPage="1"/>
  </sheetPr>
  <dimension ref="A1:E35"/>
  <sheetViews>
    <sheetView view="pageBreakPreview" zoomScale="75" zoomScaleNormal="75" workbookViewId="0">
      <selection activeCell="C4" sqref="C4"/>
    </sheetView>
  </sheetViews>
  <sheetFormatPr defaultColWidth="9.140625" defaultRowHeight="12.75"/>
  <cols>
    <col min="1" max="1" width="5.85546875" style="233" customWidth="1"/>
    <col min="2" max="2" width="33.140625" style="233" customWidth="1"/>
    <col min="3" max="3" width="80.85546875" style="233" customWidth="1"/>
    <col min="4" max="16384" width="9.140625" style="1"/>
  </cols>
  <sheetData>
    <row r="1" spans="1:5" ht="15.75">
      <c r="A1" s="24"/>
      <c r="B1" s="24"/>
      <c r="C1" s="184" t="s">
        <v>313</v>
      </c>
    </row>
    <row r="2" spans="1:5" ht="15.75">
      <c r="A2" s="60"/>
      <c r="B2" s="60"/>
      <c r="C2" s="184" t="s">
        <v>363</v>
      </c>
    </row>
    <row r="3" spans="1:5" ht="15.75">
      <c r="B3" s="301" t="s">
        <v>1631</v>
      </c>
      <c r="C3" s="301"/>
    </row>
    <row r="4" spans="1:5" ht="15.75">
      <c r="C4" s="279" t="s">
        <v>1737</v>
      </c>
      <c r="D4" s="130"/>
      <c r="E4" s="130"/>
    </row>
    <row r="5" spans="1:5" ht="15">
      <c r="A5" s="25"/>
      <c r="C5" s="24"/>
    </row>
    <row r="6" spans="1:5" ht="65.25" customHeight="1">
      <c r="A6" s="295" t="s">
        <v>1691</v>
      </c>
      <c r="B6" s="295"/>
      <c r="C6" s="295"/>
    </row>
    <row r="7" spans="1:5" ht="19.5" thickBot="1">
      <c r="A7" s="22"/>
      <c r="B7" s="234"/>
      <c r="C7" s="234"/>
    </row>
    <row r="8" spans="1:5" ht="47.25">
      <c r="A8" s="20" t="s">
        <v>443</v>
      </c>
      <c r="B8" s="19" t="s">
        <v>252</v>
      </c>
      <c r="C8" s="61" t="s">
        <v>251</v>
      </c>
    </row>
    <row r="9" spans="1:5" ht="16.5" thickBot="1">
      <c r="A9" s="17">
        <v>1</v>
      </c>
      <c r="B9" s="16" t="s">
        <v>442</v>
      </c>
      <c r="C9" s="62" t="s">
        <v>441</v>
      </c>
    </row>
    <row r="10" spans="1:5" s="64" customFormat="1" ht="25.5" customHeight="1" thickBot="1">
      <c r="A10" s="63">
        <v>1</v>
      </c>
      <c r="B10" s="235" t="s">
        <v>573</v>
      </c>
      <c r="C10" s="236" t="s">
        <v>574</v>
      </c>
    </row>
    <row r="11" spans="1:5" ht="15.75">
      <c r="A11" s="65">
        <f t="shared" ref="A11:A35" si="0">A10+1</f>
        <v>2</v>
      </c>
      <c r="B11" s="19" t="s">
        <v>485</v>
      </c>
      <c r="C11" s="237" t="s">
        <v>271</v>
      </c>
    </row>
    <row r="12" spans="1:5" ht="15.75">
      <c r="A12" s="8">
        <f t="shared" si="0"/>
        <v>3</v>
      </c>
      <c r="B12" s="116" t="s">
        <v>494</v>
      </c>
      <c r="C12" s="66" t="s">
        <v>493</v>
      </c>
    </row>
    <row r="13" spans="1:5" ht="23.25" customHeight="1">
      <c r="A13" s="8">
        <f t="shared" si="0"/>
        <v>4</v>
      </c>
      <c r="B13" s="116" t="s">
        <v>118</v>
      </c>
      <c r="C13" s="66" t="s">
        <v>399</v>
      </c>
    </row>
    <row r="14" spans="1:5" ht="38.25" customHeight="1">
      <c r="A14" s="8">
        <f t="shared" si="0"/>
        <v>5</v>
      </c>
      <c r="B14" s="116" t="s">
        <v>117</v>
      </c>
      <c r="C14" s="66" t="s">
        <v>401</v>
      </c>
    </row>
    <row r="15" spans="1:5" ht="23.25" customHeight="1">
      <c r="A15" s="8">
        <f t="shared" si="0"/>
        <v>6</v>
      </c>
      <c r="B15" s="116" t="s">
        <v>119</v>
      </c>
      <c r="C15" s="66" t="s">
        <v>403</v>
      </c>
    </row>
    <row r="16" spans="1:5" ht="31.5">
      <c r="A16" s="8">
        <f t="shared" si="0"/>
        <v>7</v>
      </c>
      <c r="B16" s="116" t="s">
        <v>491</v>
      </c>
      <c r="C16" s="66" t="s">
        <v>405</v>
      </c>
    </row>
    <row r="17" spans="1:3" ht="31.5">
      <c r="A17" s="8">
        <f t="shared" si="0"/>
        <v>8</v>
      </c>
      <c r="B17" s="116" t="s">
        <v>408</v>
      </c>
      <c r="C17" s="66" t="s">
        <v>407</v>
      </c>
    </row>
    <row r="18" spans="1:3" ht="31.5">
      <c r="A18" s="8">
        <f t="shared" si="0"/>
        <v>9</v>
      </c>
      <c r="B18" s="116" t="s">
        <v>487</v>
      </c>
      <c r="C18" s="66" t="s">
        <v>409</v>
      </c>
    </row>
    <row r="19" spans="1:3" ht="34.5" customHeight="1">
      <c r="A19" s="8">
        <f t="shared" si="0"/>
        <v>10</v>
      </c>
      <c r="B19" s="116" t="s">
        <v>488</v>
      </c>
      <c r="C19" s="66" t="s">
        <v>410</v>
      </c>
    </row>
    <row r="20" spans="1:3" ht="50.45" customHeight="1">
      <c r="A20" s="8">
        <f t="shared" si="0"/>
        <v>11</v>
      </c>
      <c r="B20" s="116" t="s">
        <v>490</v>
      </c>
      <c r="C20" s="66" t="s">
        <v>411</v>
      </c>
    </row>
    <row r="21" spans="1:3" ht="36" customHeight="1">
      <c r="A21" s="8">
        <f t="shared" si="0"/>
        <v>12</v>
      </c>
      <c r="B21" s="116" t="s">
        <v>489</v>
      </c>
      <c r="C21" s="66" t="s">
        <v>412</v>
      </c>
    </row>
    <row r="22" spans="1:3" ht="15.75">
      <c r="A22" s="8">
        <f t="shared" si="0"/>
        <v>13</v>
      </c>
      <c r="B22" s="117" t="s">
        <v>414</v>
      </c>
      <c r="C22" s="67" t="s">
        <v>413</v>
      </c>
    </row>
    <row r="23" spans="1:3" ht="15.75">
      <c r="A23" s="8">
        <f t="shared" si="0"/>
        <v>14</v>
      </c>
      <c r="B23" s="117" t="s">
        <v>416</v>
      </c>
      <c r="C23" s="67" t="s">
        <v>415</v>
      </c>
    </row>
    <row r="24" spans="1:3" ht="15.75">
      <c r="A24" s="8">
        <f t="shared" si="0"/>
        <v>15</v>
      </c>
      <c r="B24" s="117" t="s">
        <v>418</v>
      </c>
      <c r="C24" s="67" t="s">
        <v>417</v>
      </c>
    </row>
    <row r="25" spans="1:3" ht="15.75">
      <c r="A25" s="8">
        <f t="shared" si="0"/>
        <v>16</v>
      </c>
      <c r="B25" s="117" t="s">
        <v>420</v>
      </c>
      <c r="C25" s="67" t="s">
        <v>419</v>
      </c>
    </row>
    <row r="26" spans="1:3" ht="34.5" customHeight="1">
      <c r="A26" s="8">
        <f t="shared" si="0"/>
        <v>17</v>
      </c>
      <c r="B26" s="117" t="s">
        <v>422</v>
      </c>
      <c r="C26" s="67" t="s">
        <v>421</v>
      </c>
    </row>
    <row r="27" spans="1:3" ht="23.25" customHeight="1">
      <c r="A27" s="8">
        <f t="shared" si="0"/>
        <v>18</v>
      </c>
      <c r="B27" s="117" t="s">
        <v>424</v>
      </c>
      <c r="C27" s="67" t="s">
        <v>423</v>
      </c>
    </row>
    <row r="28" spans="1:3" ht="15.75">
      <c r="A28" s="8">
        <f t="shared" si="0"/>
        <v>19</v>
      </c>
      <c r="B28" s="117" t="s">
        <v>426</v>
      </c>
      <c r="C28" s="67" t="s">
        <v>425</v>
      </c>
    </row>
    <row r="29" spans="1:3" ht="15.75">
      <c r="A29" s="8">
        <f t="shared" si="0"/>
        <v>20</v>
      </c>
      <c r="B29" s="117" t="s">
        <v>428</v>
      </c>
      <c r="C29" s="67" t="s">
        <v>427</v>
      </c>
    </row>
    <row r="30" spans="1:3" ht="31.5">
      <c r="A30" s="8">
        <f t="shared" si="0"/>
        <v>21</v>
      </c>
      <c r="B30" s="117" t="s">
        <v>430</v>
      </c>
      <c r="C30" s="67" t="s">
        <v>429</v>
      </c>
    </row>
    <row r="31" spans="1:3" ht="15.75" hidden="1">
      <c r="A31" s="8">
        <f t="shared" si="0"/>
        <v>22</v>
      </c>
      <c r="B31" s="118" t="s">
        <v>432</v>
      </c>
      <c r="C31" s="68" t="s">
        <v>431</v>
      </c>
    </row>
    <row r="32" spans="1:3" ht="31.5" hidden="1">
      <c r="A32" s="8">
        <f t="shared" si="0"/>
        <v>23</v>
      </c>
      <c r="B32" s="118" t="s">
        <v>434</v>
      </c>
      <c r="C32" s="68" t="s">
        <v>433</v>
      </c>
    </row>
    <row r="33" spans="1:3" ht="31.5" hidden="1">
      <c r="A33" s="8">
        <f t="shared" si="0"/>
        <v>24</v>
      </c>
      <c r="B33" s="118" t="s">
        <v>436</v>
      </c>
      <c r="C33" s="68" t="s">
        <v>435</v>
      </c>
    </row>
    <row r="34" spans="1:3" ht="31.5" hidden="1">
      <c r="A34" s="8">
        <f t="shared" si="0"/>
        <v>25</v>
      </c>
      <c r="B34" s="117" t="s">
        <v>438</v>
      </c>
      <c r="C34" s="68" t="s">
        <v>437</v>
      </c>
    </row>
    <row r="35" spans="1:3" ht="22.5" hidden="1" customHeight="1" thickBot="1">
      <c r="A35" s="17">
        <f t="shared" si="0"/>
        <v>26</v>
      </c>
      <c r="B35" s="119" t="s">
        <v>440</v>
      </c>
      <c r="C35" s="69" t="s">
        <v>439</v>
      </c>
    </row>
  </sheetData>
  <mergeCells count="2">
    <mergeCell ref="B3:C3"/>
    <mergeCell ref="A6:C6"/>
  </mergeCells>
  <phoneticPr fontId="0" type="noConversion"/>
  <printOptions horizontalCentered="1"/>
  <pageMargins left="0.98425196850393704" right="0.39370078740157483" top="0.78740157480314965" bottom="0.78740157480314965" header="0.51181102362204722" footer="0.39370078740157483"/>
  <pageSetup paperSize="9" scale="73" orientation="portrait" r:id="rId1"/>
  <headerFooter alignWithMargins="0"/>
</worksheet>
</file>

<file path=xl/worksheets/sheet5.xml><?xml version="1.0" encoding="utf-8"?>
<worksheet xmlns="http://schemas.openxmlformats.org/spreadsheetml/2006/main" xmlns:r="http://schemas.openxmlformats.org/officeDocument/2006/relationships">
  <sheetPr>
    <tabColor rgb="FFFF0000"/>
    <pageSetUpPr fitToPage="1"/>
  </sheetPr>
  <dimension ref="A1:O159"/>
  <sheetViews>
    <sheetView view="pageBreakPreview" zoomScaleNormal="100" zoomScaleSheetLayoutView="100" workbookViewId="0">
      <selection activeCell="K1" sqref="K1"/>
    </sheetView>
  </sheetViews>
  <sheetFormatPr defaultColWidth="9.140625" defaultRowHeight="15.75" outlineLevelRow="3"/>
  <cols>
    <col min="1" max="1" width="4.42578125" style="178" customWidth="1"/>
    <col min="2" max="2" width="4.5703125" style="179" customWidth="1"/>
    <col min="3" max="3" width="3.140625" style="179" customWidth="1"/>
    <col min="4" max="4" width="3.42578125" style="179" customWidth="1"/>
    <col min="5" max="5" width="3.28515625" style="179" customWidth="1"/>
    <col min="6" max="6" width="4.42578125" style="179" customWidth="1"/>
    <col min="7" max="7" width="3" style="179" customWidth="1"/>
    <col min="8" max="8" width="5" style="179" customWidth="1"/>
    <col min="9" max="9" width="6.7109375" style="179" customWidth="1"/>
    <col min="10" max="10" width="72.28515625" style="179" customWidth="1"/>
    <col min="11" max="11" width="21.5703125" style="178" customWidth="1"/>
    <col min="12" max="12" width="14.5703125" style="180" customWidth="1"/>
    <col min="13" max="13" width="10.85546875" style="178" bestFit="1" customWidth="1"/>
    <col min="14" max="16384" width="9.140625" style="178"/>
  </cols>
  <sheetData>
    <row r="1" spans="1:13">
      <c r="K1" s="280" t="s">
        <v>1608</v>
      </c>
    </row>
    <row r="2" spans="1:13">
      <c r="J2" s="303" t="s">
        <v>363</v>
      </c>
      <c r="K2" s="303"/>
    </row>
    <row r="3" spans="1:13">
      <c r="J3" s="303" t="s">
        <v>1631</v>
      </c>
      <c r="K3" s="303"/>
    </row>
    <row r="4" spans="1:13" s="164" customFormat="1">
      <c r="A4" s="225"/>
      <c r="B4" s="226"/>
      <c r="C4" s="226"/>
      <c r="D4" s="226"/>
      <c r="E4" s="226"/>
      <c r="F4" s="226"/>
      <c r="G4" s="226"/>
      <c r="H4" s="226"/>
      <c r="I4" s="226"/>
      <c r="J4" s="304" t="s">
        <v>1738</v>
      </c>
      <c r="K4" s="305"/>
      <c r="L4" s="162"/>
    </row>
    <row r="5" spans="1:13" s="164" customFormat="1" ht="15.75" customHeight="1">
      <c r="A5" s="306" t="s">
        <v>1648</v>
      </c>
      <c r="B5" s="306"/>
      <c r="C5" s="306"/>
      <c r="D5" s="306"/>
      <c r="E5" s="306"/>
      <c r="F5" s="306"/>
      <c r="G5" s="306"/>
      <c r="H5" s="306"/>
      <c r="I5" s="306"/>
      <c r="J5" s="306"/>
      <c r="K5" s="306"/>
      <c r="L5" s="162"/>
    </row>
    <row r="6" spans="1:13" s="164" customFormat="1">
      <c r="A6" s="227"/>
      <c r="B6" s="227"/>
      <c r="C6" s="227"/>
      <c r="D6" s="227"/>
      <c r="E6" s="227"/>
      <c r="F6" s="227"/>
      <c r="G6" s="227"/>
      <c r="H6" s="227"/>
      <c r="I6" s="227"/>
      <c r="J6" s="227"/>
      <c r="K6" s="227"/>
      <c r="L6" s="162"/>
    </row>
    <row r="7" spans="1:13" s="167" customFormat="1" ht="24" customHeight="1">
      <c r="A7" s="307" t="s">
        <v>443</v>
      </c>
      <c r="B7" s="310" t="s">
        <v>120</v>
      </c>
      <c r="C7" s="311"/>
      <c r="D7" s="311"/>
      <c r="E7" s="311"/>
      <c r="F7" s="311"/>
      <c r="G7" s="311"/>
      <c r="H7" s="311"/>
      <c r="I7" s="312"/>
      <c r="J7" s="313" t="s">
        <v>121</v>
      </c>
      <c r="K7" s="316" t="s">
        <v>1649</v>
      </c>
      <c r="L7" s="165"/>
    </row>
    <row r="8" spans="1:13" s="167" customFormat="1" ht="37.5" customHeight="1">
      <c r="A8" s="308"/>
      <c r="B8" s="319" t="s">
        <v>122</v>
      </c>
      <c r="C8" s="320" t="s">
        <v>1075</v>
      </c>
      <c r="D8" s="320"/>
      <c r="E8" s="320"/>
      <c r="F8" s="320"/>
      <c r="G8" s="320"/>
      <c r="H8" s="320" t="s">
        <v>1076</v>
      </c>
      <c r="I8" s="320"/>
      <c r="J8" s="314"/>
      <c r="K8" s="317"/>
      <c r="L8" s="165"/>
    </row>
    <row r="9" spans="1:13" s="167" customFormat="1" ht="79.5" customHeight="1">
      <c r="A9" s="309"/>
      <c r="B9" s="319"/>
      <c r="C9" s="228" t="s">
        <v>1077</v>
      </c>
      <c r="D9" s="228" t="s">
        <v>1078</v>
      </c>
      <c r="E9" s="228" t="s">
        <v>1079</v>
      </c>
      <c r="F9" s="228" t="s">
        <v>1080</v>
      </c>
      <c r="G9" s="229" t="s">
        <v>1081</v>
      </c>
      <c r="H9" s="229" t="s">
        <v>123</v>
      </c>
      <c r="I9" s="229" t="s">
        <v>124</v>
      </c>
      <c r="J9" s="315"/>
      <c r="K9" s="318"/>
      <c r="L9" s="165"/>
    </row>
    <row r="10" spans="1:13" s="170" customFormat="1" ht="12.75">
      <c r="A10" s="230">
        <v>1</v>
      </c>
      <c r="B10" s="231" t="s">
        <v>442</v>
      </c>
      <c r="C10" s="231" t="s">
        <v>441</v>
      </c>
      <c r="D10" s="231" t="s">
        <v>449</v>
      </c>
      <c r="E10" s="231" t="s">
        <v>450</v>
      </c>
      <c r="F10" s="231" t="s">
        <v>542</v>
      </c>
      <c r="G10" s="231" t="s">
        <v>543</v>
      </c>
      <c r="H10" s="231" t="s">
        <v>544</v>
      </c>
      <c r="I10" s="231" t="s">
        <v>1630</v>
      </c>
      <c r="J10" s="232">
        <v>10</v>
      </c>
      <c r="K10" s="230">
        <v>11</v>
      </c>
      <c r="L10" s="168"/>
    </row>
    <row r="11" spans="1:13" s="177" customFormat="1" ht="14.25" customHeight="1">
      <c r="A11" s="171">
        <v>1</v>
      </c>
      <c r="B11" s="172" t="s">
        <v>125</v>
      </c>
      <c r="C11" s="172" t="s">
        <v>448</v>
      </c>
      <c r="D11" s="172" t="s">
        <v>126</v>
      </c>
      <c r="E11" s="172" t="s">
        <v>126</v>
      </c>
      <c r="F11" s="172" t="s">
        <v>125</v>
      </c>
      <c r="G11" s="172" t="s">
        <v>126</v>
      </c>
      <c r="H11" s="172" t="s">
        <v>127</v>
      </c>
      <c r="I11" s="172" t="s">
        <v>125</v>
      </c>
      <c r="J11" s="173" t="s">
        <v>128</v>
      </c>
      <c r="K11" s="257">
        <f>K12+K21+K27+K34+K37+K48+K83+K53+K57+K66</f>
        <v>61622215.040000007</v>
      </c>
      <c r="L11" s="174"/>
      <c r="M11" s="200"/>
    </row>
    <row r="12" spans="1:13" s="177" customFormat="1" ht="14.25" customHeight="1">
      <c r="A12" s="171">
        <v>2</v>
      </c>
      <c r="B12" s="172" t="s">
        <v>125</v>
      </c>
      <c r="C12" s="172" t="s">
        <v>448</v>
      </c>
      <c r="D12" s="172" t="s">
        <v>129</v>
      </c>
      <c r="E12" s="172" t="s">
        <v>126</v>
      </c>
      <c r="F12" s="172" t="s">
        <v>125</v>
      </c>
      <c r="G12" s="172" t="s">
        <v>126</v>
      </c>
      <c r="H12" s="172" t="s">
        <v>127</v>
      </c>
      <c r="I12" s="172" t="s">
        <v>125</v>
      </c>
      <c r="J12" s="173" t="s">
        <v>130</v>
      </c>
      <c r="K12" s="257">
        <f>K13+K16</f>
        <v>34556472.170000002</v>
      </c>
      <c r="L12" s="174"/>
    </row>
    <row r="13" spans="1:13" s="177" customFormat="1" ht="14.25" customHeight="1">
      <c r="A13" s="171">
        <v>3</v>
      </c>
      <c r="B13" s="172" t="s">
        <v>545</v>
      </c>
      <c r="C13" s="172" t="s">
        <v>448</v>
      </c>
      <c r="D13" s="172" t="s">
        <v>129</v>
      </c>
      <c r="E13" s="172" t="s">
        <v>129</v>
      </c>
      <c r="F13" s="172" t="s">
        <v>125</v>
      </c>
      <c r="G13" s="172" t="s">
        <v>126</v>
      </c>
      <c r="H13" s="172" t="s">
        <v>127</v>
      </c>
      <c r="I13" s="172" t="s">
        <v>546</v>
      </c>
      <c r="J13" s="173" t="s">
        <v>131</v>
      </c>
      <c r="K13" s="257">
        <f>K14</f>
        <v>129625</v>
      </c>
      <c r="L13" s="175"/>
    </row>
    <row r="14" spans="1:13" s="177" customFormat="1" ht="27" customHeight="1">
      <c r="A14" s="171">
        <v>4</v>
      </c>
      <c r="B14" s="172" t="s">
        <v>545</v>
      </c>
      <c r="C14" s="172" t="s">
        <v>448</v>
      </c>
      <c r="D14" s="172" t="s">
        <v>129</v>
      </c>
      <c r="E14" s="172" t="s">
        <v>129</v>
      </c>
      <c r="F14" s="172" t="s">
        <v>132</v>
      </c>
      <c r="G14" s="172" t="s">
        <v>126</v>
      </c>
      <c r="H14" s="172" t="s">
        <v>127</v>
      </c>
      <c r="I14" s="172" t="s">
        <v>546</v>
      </c>
      <c r="J14" s="173" t="s">
        <v>1082</v>
      </c>
      <c r="K14" s="257">
        <f>K15</f>
        <v>129625</v>
      </c>
      <c r="L14" s="174"/>
    </row>
    <row r="15" spans="1:13" s="177" customFormat="1" ht="27" customHeight="1">
      <c r="A15" s="171">
        <v>5</v>
      </c>
      <c r="B15" s="172" t="s">
        <v>545</v>
      </c>
      <c r="C15" s="172" t="s">
        <v>448</v>
      </c>
      <c r="D15" s="172" t="s">
        <v>129</v>
      </c>
      <c r="E15" s="172" t="s">
        <v>129</v>
      </c>
      <c r="F15" s="172" t="s">
        <v>573</v>
      </c>
      <c r="G15" s="172" t="s">
        <v>133</v>
      </c>
      <c r="H15" s="172" t="s">
        <v>127</v>
      </c>
      <c r="I15" s="172" t="s">
        <v>546</v>
      </c>
      <c r="J15" s="173" t="s">
        <v>1083</v>
      </c>
      <c r="K15" s="257">
        <v>129625</v>
      </c>
      <c r="L15" s="175"/>
    </row>
    <row r="16" spans="1:13" s="177" customFormat="1" ht="15" customHeight="1">
      <c r="A16" s="171">
        <v>6</v>
      </c>
      <c r="B16" s="172" t="s">
        <v>545</v>
      </c>
      <c r="C16" s="172" t="s">
        <v>448</v>
      </c>
      <c r="D16" s="172" t="s">
        <v>129</v>
      </c>
      <c r="E16" s="172" t="s">
        <v>133</v>
      </c>
      <c r="F16" s="172" t="s">
        <v>125</v>
      </c>
      <c r="G16" s="172" t="s">
        <v>129</v>
      </c>
      <c r="H16" s="172" t="s">
        <v>127</v>
      </c>
      <c r="I16" s="172" t="s">
        <v>546</v>
      </c>
      <c r="J16" s="173" t="s">
        <v>134</v>
      </c>
      <c r="K16" s="257">
        <f>K17+K18+K19+K20</f>
        <v>34426847.170000002</v>
      </c>
      <c r="L16" s="174"/>
    </row>
    <row r="17" spans="1:12" s="177" customFormat="1" ht="53.25" customHeight="1">
      <c r="A17" s="171">
        <v>7</v>
      </c>
      <c r="B17" s="172" t="s">
        <v>545</v>
      </c>
      <c r="C17" s="172" t="s">
        <v>448</v>
      </c>
      <c r="D17" s="172" t="s">
        <v>129</v>
      </c>
      <c r="E17" s="172" t="s">
        <v>133</v>
      </c>
      <c r="F17" s="172" t="s">
        <v>132</v>
      </c>
      <c r="G17" s="172" t="s">
        <v>129</v>
      </c>
      <c r="H17" s="172" t="s">
        <v>127</v>
      </c>
      <c r="I17" s="172" t="s">
        <v>546</v>
      </c>
      <c r="J17" s="173" t="s">
        <v>1084</v>
      </c>
      <c r="K17" s="257">
        <v>33885247.170000002</v>
      </c>
      <c r="L17" s="175"/>
    </row>
    <row r="18" spans="1:12" s="177" customFormat="1" ht="67.5" customHeight="1">
      <c r="A18" s="171">
        <v>8</v>
      </c>
      <c r="B18" s="172" t="s">
        <v>545</v>
      </c>
      <c r="C18" s="172" t="s">
        <v>448</v>
      </c>
      <c r="D18" s="172" t="s">
        <v>129</v>
      </c>
      <c r="E18" s="172" t="s">
        <v>133</v>
      </c>
      <c r="F18" s="172" t="s">
        <v>135</v>
      </c>
      <c r="G18" s="172" t="s">
        <v>129</v>
      </c>
      <c r="H18" s="172" t="s">
        <v>127</v>
      </c>
      <c r="I18" s="172" t="s">
        <v>546</v>
      </c>
      <c r="J18" s="173" t="s">
        <v>1085</v>
      </c>
      <c r="K18" s="257">
        <v>267700</v>
      </c>
      <c r="L18" s="175"/>
    </row>
    <row r="19" spans="1:12" s="177" customFormat="1" ht="27.75" customHeight="1">
      <c r="A19" s="171">
        <v>9</v>
      </c>
      <c r="B19" s="172" t="s">
        <v>545</v>
      </c>
      <c r="C19" s="172" t="s">
        <v>448</v>
      </c>
      <c r="D19" s="172" t="s">
        <v>129</v>
      </c>
      <c r="E19" s="172" t="s">
        <v>133</v>
      </c>
      <c r="F19" s="172" t="s">
        <v>136</v>
      </c>
      <c r="G19" s="172" t="s">
        <v>129</v>
      </c>
      <c r="H19" s="172" t="s">
        <v>127</v>
      </c>
      <c r="I19" s="172" t="s">
        <v>546</v>
      </c>
      <c r="J19" s="173" t="s">
        <v>1086</v>
      </c>
      <c r="K19" s="257">
        <v>85100</v>
      </c>
      <c r="L19" s="175"/>
    </row>
    <row r="20" spans="1:12" s="177" customFormat="1" ht="60" customHeight="1">
      <c r="A20" s="171">
        <v>10</v>
      </c>
      <c r="B20" s="172" t="s">
        <v>545</v>
      </c>
      <c r="C20" s="172" t="s">
        <v>448</v>
      </c>
      <c r="D20" s="172" t="s">
        <v>129</v>
      </c>
      <c r="E20" s="172" t="s">
        <v>133</v>
      </c>
      <c r="F20" s="172" t="s">
        <v>137</v>
      </c>
      <c r="G20" s="172" t="s">
        <v>129</v>
      </c>
      <c r="H20" s="172" t="s">
        <v>127</v>
      </c>
      <c r="I20" s="172" t="s">
        <v>546</v>
      </c>
      <c r="J20" s="173" t="s">
        <v>1087</v>
      </c>
      <c r="K20" s="257">
        <v>188800</v>
      </c>
      <c r="L20" s="175"/>
    </row>
    <row r="21" spans="1:12" s="177" customFormat="1" ht="27" customHeight="1">
      <c r="A21" s="171">
        <v>11</v>
      </c>
      <c r="B21" s="172" t="s">
        <v>125</v>
      </c>
      <c r="C21" s="172" t="s">
        <v>448</v>
      </c>
      <c r="D21" s="172" t="s">
        <v>138</v>
      </c>
      <c r="E21" s="172" t="s">
        <v>126</v>
      </c>
      <c r="F21" s="172" t="s">
        <v>125</v>
      </c>
      <c r="G21" s="172" t="s">
        <v>126</v>
      </c>
      <c r="H21" s="172" t="s">
        <v>127</v>
      </c>
      <c r="I21" s="172" t="s">
        <v>125</v>
      </c>
      <c r="J21" s="173" t="s">
        <v>1088</v>
      </c>
      <c r="K21" s="257">
        <f>K22</f>
        <v>500200</v>
      </c>
      <c r="L21" s="174"/>
    </row>
    <row r="22" spans="1:12" s="177" customFormat="1" ht="27" customHeight="1">
      <c r="A22" s="171">
        <v>12</v>
      </c>
      <c r="B22" s="172" t="s">
        <v>125</v>
      </c>
      <c r="C22" s="172" t="s">
        <v>448</v>
      </c>
      <c r="D22" s="172" t="s">
        <v>138</v>
      </c>
      <c r="E22" s="172" t="s">
        <v>133</v>
      </c>
      <c r="F22" s="172" t="s">
        <v>125</v>
      </c>
      <c r="G22" s="172" t="s">
        <v>129</v>
      </c>
      <c r="H22" s="172" t="s">
        <v>127</v>
      </c>
      <c r="I22" s="172" t="s">
        <v>546</v>
      </c>
      <c r="J22" s="173" t="s">
        <v>1089</v>
      </c>
      <c r="K22" s="257">
        <f>K23+K24+K25+K26</f>
        <v>500200</v>
      </c>
      <c r="L22" s="175"/>
    </row>
    <row r="23" spans="1:12" s="177" customFormat="1" ht="40.5" customHeight="1">
      <c r="A23" s="171">
        <v>13</v>
      </c>
      <c r="B23" s="172" t="s">
        <v>256</v>
      </c>
      <c r="C23" s="172" t="s">
        <v>448</v>
      </c>
      <c r="D23" s="172" t="s">
        <v>138</v>
      </c>
      <c r="E23" s="172" t="s">
        <v>133</v>
      </c>
      <c r="F23" s="172" t="s">
        <v>139</v>
      </c>
      <c r="G23" s="172" t="s">
        <v>129</v>
      </c>
      <c r="H23" s="172" t="s">
        <v>127</v>
      </c>
      <c r="I23" s="172" t="s">
        <v>546</v>
      </c>
      <c r="J23" s="173" t="s">
        <v>1090</v>
      </c>
      <c r="K23" s="257">
        <v>185800</v>
      </c>
      <c r="L23" s="175"/>
    </row>
    <row r="24" spans="1:12" s="177" customFormat="1" ht="53.25" customHeight="1">
      <c r="A24" s="171">
        <v>14</v>
      </c>
      <c r="B24" s="172" t="s">
        <v>256</v>
      </c>
      <c r="C24" s="172" t="s">
        <v>448</v>
      </c>
      <c r="D24" s="172" t="s">
        <v>138</v>
      </c>
      <c r="E24" s="172" t="s">
        <v>133</v>
      </c>
      <c r="F24" s="172" t="s">
        <v>257</v>
      </c>
      <c r="G24" s="172" t="s">
        <v>129</v>
      </c>
      <c r="H24" s="172" t="s">
        <v>127</v>
      </c>
      <c r="I24" s="172" t="s">
        <v>546</v>
      </c>
      <c r="J24" s="173" t="s">
        <v>1091</v>
      </c>
      <c r="K24" s="257">
        <v>1500</v>
      </c>
      <c r="L24" s="175"/>
    </row>
    <row r="25" spans="1:12" s="177" customFormat="1" ht="42.75" customHeight="1">
      <c r="A25" s="171">
        <v>15</v>
      </c>
      <c r="B25" s="172" t="s">
        <v>256</v>
      </c>
      <c r="C25" s="172" t="s">
        <v>448</v>
      </c>
      <c r="D25" s="172" t="s">
        <v>138</v>
      </c>
      <c r="E25" s="172" t="s">
        <v>133</v>
      </c>
      <c r="F25" s="172" t="s">
        <v>258</v>
      </c>
      <c r="G25" s="172" t="s">
        <v>129</v>
      </c>
      <c r="H25" s="172" t="s">
        <v>127</v>
      </c>
      <c r="I25" s="172" t="s">
        <v>546</v>
      </c>
      <c r="J25" s="173" t="s">
        <v>1092</v>
      </c>
      <c r="K25" s="257">
        <v>341800</v>
      </c>
      <c r="L25" s="175"/>
    </row>
    <row r="26" spans="1:12" s="177" customFormat="1" ht="42.75" customHeight="1">
      <c r="A26" s="171">
        <v>16</v>
      </c>
      <c r="B26" s="172" t="s">
        <v>256</v>
      </c>
      <c r="C26" s="172" t="s">
        <v>448</v>
      </c>
      <c r="D26" s="172" t="s">
        <v>138</v>
      </c>
      <c r="E26" s="172" t="s">
        <v>133</v>
      </c>
      <c r="F26" s="172" t="s">
        <v>558</v>
      </c>
      <c r="G26" s="172" t="s">
        <v>129</v>
      </c>
      <c r="H26" s="172" t="s">
        <v>127</v>
      </c>
      <c r="I26" s="172" t="s">
        <v>546</v>
      </c>
      <c r="J26" s="173" t="s">
        <v>1093</v>
      </c>
      <c r="K26" s="257">
        <v>-28900</v>
      </c>
      <c r="L26" s="175"/>
    </row>
    <row r="27" spans="1:12" s="177" customFormat="1" ht="15" customHeight="1">
      <c r="A27" s="171">
        <v>17</v>
      </c>
      <c r="B27" s="172" t="s">
        <v>125</v>
      </c>
      <c r="C27" s="172" t="s">
        <v>448</v>
      </c>
      <c r="D27" s="172" t="s">
        <v>140</v>
      </c>
      <c r="E27" s="172" t="s">
        <v>126</v>
      </c>
      <c r="F27" s="172" t="s">
        <v>125</v>
      </c>
      <c r="G27" s="172" t="s">
        <v>126</v>
      </c>
      <c r="H27" s="172" t="s">
        <v>127</v>
      </c>
      <c r="I27" s="172" t="s">
        <v>125</v>
      </c>
      <c r="J27" s="173" t="s">
        <v>141</v>
      </c>
      <c r="K27" s="257">
        <f>K28+K30+K32</f>
        <v>7884120.2000000002</v>
      </c>
      <c r="L27" s="174"/>
    </row>
    <row r="28" spans="1:12" s="177" customFormat="1" ht="17.25" customHeight="1">
      <c r="A28" s="171">
        <v>18</v>
      </c>
      <c r="B28" s="172" t="s">
        <v>545</v>
      </c>
      <c r="C28" s="172" t="s">
        <v>448</v>
      </c>
      <c r="D28" s="172" t="s">
        <v>140</v>
      </c>
      <c r="E28" s="172" t="s">
        <v>133</v>
      </c>
      <c r="F28" s="172" t="s">
        <v>125</v>
      </c>
      <c r="G28" s="172" t="s">
        <v>133</v>
      </c>
      <c r="H28" s="172" t="s">
        <v>127</v>
      </c>
      <c r="I28" s="172" t="s">
        <v>546</v>
      </c>
      <c r="J28" s="173" t="s">
        <v>142</v>
      </c>
      <c r="K28" s="257">
        <f>K29</f>
        <v>7196365.2000000002</v>
      </c>
      <c r="L28" s="175"/>
    </row>
    <row r="29" spans="1:12" s="177" customFormat="1" ht="21" customHeight="1">
      <c r="A29" s="171">
        <v>19</v>
      </c>
      <c r="B29" s="172" t="s">
        <v>545</v>
      </c>
      <c r="C29" s="172" t="s">
        <v>448</v>
      </c>
      <c r="D29" s="172" t="s">
        <v>140</v>
      </c>
      <c r="E29" s="172" t="s">
        <v>133</v>
      </c>
      <c r="F29" s="172" t="s">
        <v>132</v>
      </c>
      <c r="G29" s="172" t="s">
        <v>133</v>
      </c>
      <c r="H29" s="172" t="s">
        <v>127</v>
      </c>
      <c r="I29" s="172" t="s">
        <v>546</v>
      </c>
      <c r="J29" s="173" t="s">
        <v>142</v>
      </c>
      <c r="K29" s="257">
        <v>7196365.2000000002</v>
      </c>
      <c r="L29" s="174"/>
    </row>
    <row r="30" spans="1:12" s="177" customFormat="1" ht="16.899999999999999" customHeight="1">
      <c r="A30" s="171">
        <v>20</v>
      </c>
      <c r="B30" s="172" t="s">
        <v>545</v>
      </c>
      <c r="C30" s="172" t="s">
        <v>448</v>
      </c>
      <c r="D30" s="172" t="s">
        <v>140</v>
      </c>
      <c r="E30" s="172" t="s">
        <v>138</v>
      </c>
      <c r="F30" s="172" t="s">
        <v>125</v>
      </c>
      <c r="G30" s="172" t="s">
        <v>129</v>
      </c>
      <c r="H30" s="172" t="s">
        <v>127</v>
      </c>
      <c r="I30" s="172" t="s">
        <v>546</v>
      </c>
      <c r="J30" s="173" t="s">
        <v>1094</v>
      </c>
      <c r="K30" s="257">
        <f>K31</f>
        <v>450282</v>
      </c>
      <c r="L30" s="175"/>
    </row>
    <row r="31" spans="1:12" s="177" customFormat="1" ht="19.899999999999999" customHeight="1">
      <c r="A31" s="171">
        <v>21</v>
      </c>
      <c r="B31" s="172" t="s">
        <v>545</v>
      </c>
      <c r="C31" s="172" t="s">
        <v>448</v>
      </c>
      <c r="D31" s="172" t="s">
        <v>140</v>
      </c>
      <c r="E31" s="172" t="s">
        <v>138</v>
      </c>
      <c r="F31" s="172" t="s">
        <v>132</v>
      </c>
      <c r="G31" s="172" t="s">
        <v>129</v>
      </c>
      <c r="H31" s="172" t="s">
        <v>127</v>
      </c>
      <c r="I31" s="172" t="s">
        <v>546</v>
      </c>
      <c r="J31" s="173" t="s">
        <v>1094</v>
      </c>
      <c r="K31" s="257">
        <v>450282</v>
      </c>
      <c r="L31" s="174"/>
    </row>
    <row r="32" spans="1:12" s="177" customFormat="1" ht="18.600000000000001" customHeight="1">
      <c r="A32" s="171">
        <v>22</v>
      </c>
      <c r="B32" s="172" t="s">
        <v>545</v>
      </c>
      <c r="C32" s="172" t="s">
        <v>448</v>
      </c>
      <c r="D32" s="172" t="s">
        <v>140</v>
      </c>
      <c r="E32" s="172" t="s">
        <v>143</v>
      </c>
      <c r="F32" s="172" t="s">
        <v>125</v>
      </c>
      <c r="G32" s="172" t="s">
        <v>133</v>
      </c>
      <c r="H32" s="172" t="s">
        <v>127</v>
      </c>
      <c r="I32" s="172" t="s">
        <v>546</v>
      </c>
      <c r="J32" s="173" t="s">
        <v>144</v>
      </c>
      <c r="K32" s="257">
        <f>K33</f>
        <v>237473</v>
      </c>
      <c r="L32" s="175"/>
    </row>
    <row r="33" spans="1:12" s="177" customFormat="1" ht="27.75" customHeight="1">
      <c r="A33" s="171">
        <v>23</v>
      </c>
      <c r="B33" s="172" t="s">
        <v>545</v>
      </c>
      <c r="C33" s="172" t="s">
        <v>448</v>
      </c>
      <c r="D33" s="172" t="s">
        <v>140</v>
      </c>
      <c r="E33" s="172" t="s">
        <v>143</v>
      </c>
      <c r="F33" s="172" t="s">
        <v>135</v>
      </c>
      <c r="G33" s="172" t="s">
        <v>133</v>
      </c>
      <c r="H33" s="172" t="s">
        <v>127</v>
      </c>
      <c r="I33" s="172" t="s">
        <v>546</v>
      </c>
      <c r="J33" s="173" t="s">
        <v>145</v>
      </c>
      <c r="K33" s="257">
        <v>237473</v>
      </c>
      <c r="L33" s="175"/>
    </row>
    <row r="34" spans="1:12" s="177" customFormat="1" ht="15.75" customHeight="1">
      <c r="A34" s="171">
        <v>24</v>
      </c>
      <c r="B34" s="172" t="s">
        <v>125</v>
      </c>
      <c r="C34" s="172" t="s">
        <v>448</v>
      </c>
      <c r="D34" s="172" t="s">
        <v>146</v>
      </c>
      <c r="E34" s="172" t="s">
        <v>126</v>
      </c>
      <c r="F34" s="172" t="s">
        <v>125</v>
      </c>
      <c r="G34" s="172" t="s">
        <v>126</v>
      </c>
      <c r="H34" s="172" t="s">
        <v>127</v>
      </c>
      <c r="I34" s="172" t="s">
        <v>125</v>
      </c>
      <c r="J34" s="173" t="s">
        <v>147</v>
      </c>
      <c r="K34" s="257">
        <f>K35</f>
        <v>2110500</v>
      </c>
      <c r="L34" s="174"/>
    </row>
    <row r="35" spans="1:12" s="177" customFormat="1" ht="31.5" customHeight="1">
      <c r="A35" s="171">
        <v>25</v>
      </c>
      <c r="B35" s="172" t="s">
        <v>125</v>
      </c>
      <c r="C35" s="172" t="s">
        <v>448</v>
      </c>
      <c r="D35" s="172" t="s">
        <v>146</v>
      </c>
      <c r="E35" s="172" t="s">
        <v>138</v>
      </c>
      <c r="F35" s="172" t="s">
        <v>125</v>
      </c>
      <c r="G35" s="172" t="s">
        <v>129</v>
      </c>
      <c r="H35" s="172" t="s">
        <v>127</v>
      </c>
      <c r="I35" s="172" t="s">
        <v>546</v>
      </c>
      <c r="J35" s="173" t="s">
        <v>148</v>
      </c>
      <c r="K35" s="257">
        <f>K36</f>
        <v>2110500</v>
      </c>
      <c r="L35" s="175"/>
    </row>
    <row r="36" spans="1:12" s="177" customFormat="1" ht="28.5" customHeight="1">
      <c r="A36" s="171">
        <v>26</v>
      </c>
      <c r="B36" s="172" t="s">
        <v>545</v>
      </c>
      <c r="C36" s="172" t="s">
        <v>448</v>
      </c>
      <c r="D36" s="172" t="s">
        <v>146</v>
      </c>
      <c r="E36" s="172" t="s">
        <v>138</v>
      </c>
      <c r="F36" s="172" t="s">
        <v>132</v>
      </c>
      <c r="G36" s="172" t="s">
        <v>129</v>
      </c>
      <c r="H36" s="172" t="s">
        <v>127</v>
      </c>
      <c r="I36" s="172" t="s">
        <v>546</v>
      </c>
      <c r="J36" s="173" t="s">
        <v>149</v>
      </c>
      <c r="K36" s="257">
        <v>2110500</v>
      </c>
      <c r="L36" s="175"/>
    </row>
    <row r="37" spans="1:12" s="177" customFormat="1" ht="27.75" customHeight="1">
      <c r="A37" s="171">
        <v>27</v>
      </c>
      <c r="B37" s="172" t="s">
        <v>125</v>
      </c>
      <c r="C37" s="172" t="s">
        <v>448</v>
      </c>
      <c r="D37" s="172" t="s">
        <v>575</v>
      </c>
      <c r="E37" s="172" t="s">
        <v>126</v>
      </c>
      <c r="F37" s="172" t="s">
        <v>125</v>
      </c>
      <c r="G37" s="172" t="s">
        <v>126</v>
      </c>
      <c r="H37" s="172" t="s">
        <v>127</v>
      </c>
      <c r="I37" s="172" t="s">
        <v>125</v>
      </c>
      <c r="J37" s="173" t="s">
        <v>1095</v>
      </c>
      <c r="K37" s="257">
        <f>K38+K45</f>
        <v>7291710</v>
      </c>
      <c r="L37" s="174"/>
    </row>
    <row r="38" spans="1:12" s="177" customFormat="1" ht="57.6" customHeight="1">
      <c r="A38" s="171">
        <v>28</v>
      </c>
      <c r="B38" s="172" t="s">
        <v>269</v>
      </c>
      <c r="C38" s="172" t="s">
        <v>448</v>
      </c>
      <c r="D38" s="172" t="s">
        <v>575</v>
      </c>
      <c r="E38" s="172" t="s">
        <v>140</v>
      </c>
      <c r="F38" s="172" t="s">
        <v>125</v>
      </c>
      <c r="G38" s="172" t="s">
        <v>126</v>
      </c>
      <c r="H38" s="172" t="s">
        <v>127</v>
      </c>
      <c r="I38" s="172" t="s">
        <v>270</v>
      </c>
      <c r="J38" s="173" t="s">
        <v>1096</v>
      </c>
      <c r="K38" s="257">
        <f>K39+K41+K43</f>
        <v>6975710</v>
      </c>
      <c r="L38" s="175"/>
    </row>
    <row r="39" spans="1:12" s="177" customFormat="1" ht="45.6" customHeight="1">
      <c r="A39" s="171">
        <v>29</v>
      </c>
      <c r="B39" s="172" t="s">
        <v>269</v>
      </c>
      <c r="C39" s="172" t="s">
        <v>448</v>
      </c>
      <c r="D39" s="172" t="s">
        <v>575</v>
      </c>
      <c r="E39" s="172" t="s">
        <v>140</v>
      </c>
      <c r="F39" s="172" t="s">
        <v>132</v>
      </c>
      <c r="G39" s="172" t="s">
        <v>126</v>
      </c>
      <c r="H39" s="172" t="s">
        <v>127</v>
      </c>
      <c r="I39" s="172" t="s">
        <v>270</v>
      </c>
      <c r="J39" s="173" t="s">
        <v>218</v>
      </c>
      <c r="K39" s="257">
        <f>K40</f>
        <v>4920000</v>
      </c>
      <c r="L39" s="175"/>
    </row>
    <row r="40" spans="1:12" s="177" customFormat="1" ht="56.25" customHeight="1">
      <c r="A40" s="171">
        <v>30</v>
      </c>
      <c r="B40" s="172" t="s">
        <v>269</v>
      </c>
      <c r="C40" s="172" t="s">
        <v>448</v>
      </c>
      <c r="D40" s="172" t="s">
        <v>575</v>
      </c>
      <c r="E40" s="172" t="s">
        <v>140</v>
      </c>
      <c r="F40" s="172" t="s">
        <v>269</v>
      </c>
      <c r="G40" s="172" t="s">
        <v>140</v>
      </c>
      <c r="H40" s="172" t="s">
        <v>127</v>
      </c>
      <c r="I40" s="172" t="s">
        <v>270</v>
      </c>
      <c r="J40" s="173" t="s">
        <v>1650</v>
      </c>
      <c r="K40" s="257">
        <v>4920000</v>
      </c>
      <c r="L40" s="175"/>
    </row>
    <row r="41" spans="1:12" s="177" customFormat="1" ht="56.45" customHeight="1">
      <c r="A41" s="171">
        <v>31</v>
      </c>
      <c r="B41" s="172" t="s">
        <v>269</v>
      </c>
      <c r="C41" s="172" t="s">
        <v>448</v>
      </c>
      <c r="D41" s="172" t="s">
        <v>575</v>
      </c>
      <c r="E41" s="172" t="s">
        <v>140</v>
      </c>
      <c r="F41" s="172" t="s">
        <v>135</v>
      </c>
      <c r="G41" s="172" t="s">
        <v>126</v>
      </c>
      <c r="H41" s="172" t="s">
        <v>127</v>
      </c>
      <c r="I41" s="172" t="s">
        <v>270</v>
      </c>
      <c r="J41" s="173" t="s">
        <v>219</v>
      </c>
      <c r="K41" s="257">
        <f>K42</f>
        <v>400000</v>
      </c>
      <c r="L41" s="175"/>
    </row>
    <row r="42" spans="1:12" s="177" customFormat="1" ht="56.45" customHeight="1">
      <c r="A42" s="171">
        <v>32</v>
      </c>
      <c r="B42" s="172" t="s">
        <v>269</v>
      </c>
      <c r="C42" s="172" t="s">
        <v>448</v>
      </c>
      <c r="D42" s="172" t="s">
        <v>575</v>
      </c>
      <c r="E42" s="172" t="s">
        <v>140</v>
      </c>
      <c r="F42" s="172" t="s">
        <v>858</v>
      </c>
      <c r="G42" s="172" t="s">
        <v>140</v>
      </c>
      <c r="H42" s="172" t="s">
        <v>127</v>
      </c>
      <c r="I42" s="172" t="s">
        <v>270</v>
      </c>
      <c r="J42" s="173" t="s">
        <v>220</v>
      </c>
      <c r="K42" s="257">
        <v>400000</v>
      </c>
      <c r="L42" s="175"/>
    </row>
    <row r="43" spans="1:12" s="177" customFormat="1" ht="27.75" customHeight="1">
      <c r="A43" s="171">
        <v>33</v>
      </c>
      <c r="B43" s="172" t="s">
        <v>269</v>
      </c>
      <c r="C43" s="172" t="s">
        <v>448</v>
      </c>
      <c r="D43" s="172" t="s">
        <v>575</v>
      </c>
      <c r="E43" s="172" t="s">
        <v>140</v>
      </c>
      <c r="F43" s="172" t="s">
        <v>842</v>
      </c>
      <c r="G43" s="172" t="s">
        <v>126</v>
      </c>
      <c r="H43" s="172" t="s">
        <v>127</v>
      </c>
      <c r="I43" s="172" t="s">
        <v>270</v>
      </c>
      <c r="J43" s="173" t="s">
        <v>221</v>
      </c>
      <c r="K43" s="257">
        <f>K44</f>
        <v>1655710</v>
      </c>
      <c r="L43" s="174"/>
    </row>
    <row r="44" spans="1:12" s="177" customFormat="1" ht="28.5" customHeight="1">
      <c r="A44" s="171">
        <v>34</v>
      </c>
      <c r="B44" s="172" t="s">
        <v>269</v>
      </c>
      <c r="C44" s="172" t="s">
        <v>448</v>
      </c>
      <c r="D44" s="172" t="s">
        <v>575</v>
      </c>
      <c r="E44" s="172" t="s">
        <v>140</v>
      </c>
      <c r="F44" s="172" t="s">
        <v>843</v>
      </c>
      <c r="G44" s="172" t="s">
        <v>140</v>
      </c>
      <c r="H44" s="172" t="s">
        <v>127</v>
      </c>
      <c r="I44" s="172" t="s">
        <v>270</v>
      </c>
      <c r="J44" s="173" t="s">
        <v>222</v>
      </c>
      <c r="K44" s="257">
        <v>1655710</v>
      </c>
      <c r="L44" s="175"/>
    </row>
    <row r="45" spans="1:12" s="177" customFormat="1" ht="60.6" customHeight="1">
      <c r="A45" s="171">
        <v>35</v>
      </c>
      <c r="B45" s="172" t="s">
        <v>269</v>
      </c>
      <c r="C45" s="172" t="s">
        <v>448</v>
      </c>
      <c r="D45" s="172" t="s">
        <v>575</v>
      </c>
      <c r="E45" s="172" t="s">
        <v>845</v>
      </c>
      <c r="F45" s="172" t="s">
        <v>125</v>
      </c>
      <c r="G45" s="172" t="s">
        <v>126</v>
      </c>
      <c r="H45" s="172" t="s">
        <v>127</v>
      </c>
      <c r="I45" s="172" t="s">
        <v>270</v>
      </c>
      <c r="J45" s="173" t="s">
        <v>223</v>
      </c>
      <c r="K45" s="257">
        <f>K46</f>
        <v>316000</v>
      </c>
      <c r="L45" s="175"/>
    </row>
    <row r="46" spans="1:12" s="177" customFormat="1" ht="58.5" customHeight="1">
      <c r="A46" s="171">
        <v>36</v>
      </c>
      <c r="B46" s="172" t="s">
        <v>269</v>
      </c>
      <c r="C46" s="172" t="s">
        <v>448</v>
      </c>
      <c r="D46" s="172" t="s">
        <v>575</v>
      </c>
      <c r="E46" s="172" t="s">
        <v>845</v>
      </c>
      <c r="F46" s="172" t="s">
        <v>137</v>
      </c>
      <c r="G46" s="172" t="s">
        <v>126</v>
      </c>
      <c r="H46" s="172" t="s">
        <v>127</v>
      </c>
      <c r="I46" s="172" t="s">
        <v>270</v>
      </c>
      <c r="J46" s="173" t="s">
        <v>224</v>
      </c>
      <c r="K46" s="257">
        <f>K47</f>
        <v>316000</v>
      </c>
      <c r="L46" s="175"/>
    </row>
    <row r="47" spans="1:12" s="177" customFormat="1" ht="53.25" customHeight="1">
      <c r="A47" s="171">
        <v>37</v>
      </c>
      <c r="B47" s="172" t="s">
        <v>269</v>
      </c>
      <c r="C47" s="172" t="s">
        <v>448</v>
      </c>
      <c r="D47" s="172" t="s">
        <v>575</v>
      </c>
      <c r="E47" s="172" t="s">
        <v>845</v>
      </c>
      <c r="F47" s="172" t="s">
        <v>846</v>
      </c>
      <c r="G47" s="172" t="s">
        <v>140</v>
      </c>
      <c r="H47" s="172" t="s">
        <v>127</v>
      </c>
      <c r="I47" s="172" t="s">
        <v>270</v>
      </c>
      <c r="J47" s="173" t="s">
        <v>225</v>
      </c>
      <c r="K47" s="257">
        <v>316000</v>
      </c>
      <c r="L47" s="175"/>
    </row>
    <row r="48" spans="1:12" s="177" customFormat="1" ht="18.75" customHeight="1">
      <c r="A48" s="171">
        <v>38</v>
      </c>
      <c r="B48" s="172" t="s">
        <v>125</v>
      </c>
      <c r="C48" s="172" t="s">
        <v>448</v>
      </c>
      <c r="D48" s="172" t="s">
        <v>578</v>
      </c>
      <c r="E48" s="172" t="s">
        <v>126</v>
      </c>
      <c r="F48" s="172" t="s">
        <v>125</v>
      </c>
      <c r="G48" s="172" t="s">
        <v>126</v>
      </c>
      <c r="H48" s="172" t="s">
        <v>127</v>
      </c>
      <c r="I48" s="172" t="s">
        <v>125</v>
      </c>
      <c r="J48" s="173" t="s">
        <v>847</v>
      </c>
      <c r="K48" s="257">
        <f>K49</f>
        <v>166880</v>
      </c>
      <c r="L48" s="175"/>
    </row>
    <row r="49" spans="1:12" s="177" customFormat="1" ht="19.5" customHeight="1">
      <c r="A49" s="171">
        <v>39</v>
      </c>
      <c r="B49" s="172" t="s">
        <v>125</v>
      </c>
      <c r="C49" s="172" t="s">
        <v>448</v>
      </c>
      <c r="D49" s="172" t="s">
        <v>578</v>
      </c>
      <c r="E49" s="172" t="s">
        <v>129</v>
      </c>
      <c r="F49" s="172" t="s">
        <v>125</v>
      </c>
      <c r="G49" s="172" t="s">
        <v>129</v>
      </c>
      <c r="H49" s="172" t="s">
        <v>127</v>
      </c>
      <c r="I49" s="172" t="s">
        <v>270</v>
      </c>
      <c r="J49" s="173" t="s">
        <v>226</v>
      </c>
      <c r="K49" s="257">
        <f>K50+K52+K51</f>
        <v>166880</v>
      </c>
      <c r="L49" s="175"/>
    </row>
    <row r="50" spans="1:12" s="177" customFormat="1" ht="27.75" customHeight="1">
      <c r="A50" s="171">
        <v>40</v>
      </c>
      <c r="B50" s="172" t="s">
        <v>848</v>
      </c>
      <c r="C50" s="172" t="s">
        <v>448</v>
      </c>
      <c r="D50" s="172" t="s">
        <v>578</v>
      </c>
      <c r="E50" s="172" t="s">
        <v>129</v>
      </c>
      <c r="F50" s="172" t="s">
        <v>132</v>
      </c>
      <c r="G50" s="172" t="s">
        <v>129</v>
      </c>
      <c r="H50" s="172" t="s">
        <v>127</v>
      </c>
      <c r="I50" s="172" t="s">
        <v>270</v>
      </c>
      <c r="J50" s="173" t="s">
        <v>227</v>
      </c>
      <c r="K50" s="257">
        <v>41720</v>
      </c>
      <c r="L50" s="175"/>
    </row>
    <row r="51" spans="1:12" s="177" customFormat="1" ht="27.75" customHeight="1">
      <c r="A51" s="171"/>
      <c r="B51" s="172" t="s">
        <v>848</v>
      </c>
      <c r="C51" s="172" t="s">
        <v>448</v>
      </c>
      <c r="D51" s="172" t="s">
        <v>578</v>
      </c>
      <c r="E51" s="172" t="s">
        <v>129</v>
      </c>
      <c r="F51" s="172" t="s">
        <v>135</v>
      </c>
      <c r="G51" s="172" t="s">
        <v>129</v>
      </c>
      <c r="H51" s="172" t="s">
        <v>127</v>
      </c>
      <c r="I51" s="172" t="s">
        <v>270</v>
      </c>
      <c r="J51" s="173" t="s">
        <v>1651</v>
      </c>
      <c r="K51" s="257">
        <v>3129</v>
      </c>
      <c r="L51" s="175"/>
    </row>
    <row r="52" spans="1:12" s="177" customFormat="1" ht="19.899999999999999" customHeight="1">
      <c r="A52" s="171">
        <v>41</v>
      </c>
      <c r="B52" s="172" t="s">
        <v>848</v>
      </c>
      <c r="C52" s="172" t="s">
        <v>448</v>
      </c>
      <c r="D52" s="172" t="s">
        <v>578</v>
      </c>
      <c r="E52" s="172" t="s">
        <v>129</v>
      </c>
      <c r="F52" s="172" t="s">
        <v>137</v>
      </c>
      <c r="G52" s="172" t="s">
        <v>129</v>
      </c>
      <c r="H52" s="172" t="s">
        <v>127</v>
      </c>
      <c r="I52" s="172" t="s">
        <v>270</v>
      </c>
      <c r="J52" s="173" t="s">
        <v>849</v>
      </c>
      <c r="K52" s="257">
        <v>122031</v>
      </c>
      <c r="L52" s="175"/>
    </row>
    <row r="53" spans="1:12" s="177" customFormat="1" ht="27.75" customHeight="1">
      <c r="A53" s="171">
        <v>42</v>
      </c>
      <c r="B53" s="172" t="s">
        <v>125</v>
      </c>
      <c r="C53" s="172" t="s">
        <v>448</v>
      </c>
      <c r="D53" s="172" t="s">
        <v>576</v>
      </c>
      <c r="E53" s="172" t="s">
        <v>126</v>
      </c>
      <c r="F53" s="172" t="s">
        <v>125</v>
      </c>
      <c r="G53" s="172" t="s">
        <v>126</v>
      </c>
      <c r="H53" s="172" t="s">
        <v>127</v>
      </c>
      <c r="I53" s="172" t="s">
        <v>125</v>
      </c>
      <c r="J53" s="173" t="s">
        <v>850</v>
      </c>
      <c r="K53" s="257">
        <f>K54</f>
        <v>201722.67</v>
      </c>
      <c r="L53" s="175"/>
    </row>
    <row r="54" spans="1:12" s="177" customFormat="1" ht="21" customHeight="1">
      <c r="A54" s="171">
        <v>43</v>
      </c>
      <c r="B54" s="172" t="s">
        <v>125</v>
      </c>
      <c r="C54" s="172" t="s">
        <v>448</v>
      </c>
      <c r="D54" s="172" t="s">
        <v>576</v>
      </c>
      <c r="E54" s="172" t="s">
        <v>133</v>
      </c>
      <c r="F54" s="172" t="s">
        <v>125</v>
      </c>
      <c r="G54" s="172" t="s">
        <v>126</v>
      </c>
      <c r="H54" s="172" t="s">
        <v>127</v>
      </c>
      <c r="I54" s="172" t="s">
        <v>604</v>
      </c>
      <c r="J54" s="173" t="s">
        <v>851</v>
      </c>
      <c r="K54" s="257">
        <f>K55</f>
        <v>201722.67</v>
      </c>
      <c r="L54" s="175"/>
    </row>
    <row r="55" spans="1:12" s="177" customFormat="1" ht="32.25" customHeight="1">
      <c r="A55" s="171">
        <v>44</v>
      </c>
      <c r="B55" s="172" t="s">
        <v>605</v>
      </c>
      <c r="C55" s="172" t="s">
        <v>448</v>
      </c>
      <c r="D55" s="172" t="s">
        <v>576</v>
      </c>
      <c r="E55" s="172" t="s">
        <v>133</v>
      </c>
      <c r="F55" s="172" t="s">
        <v>852</v>
      </c>
      <c r="G55" s="172" t="s">
        <v>126</v>
      </c>
      <c r="H55" s="172" t="s">
        <v>127</v>
      </c>
      <c r="I55" s="172" t="s">
        <v>604</v>
      </c>
      <c r="J55" s="173" t="s">
        <v>228</v>
      </c>
      <c r="K55" s="257">
        <f>K56</f>
        <v>201722.67</v>
      </c>
      <c r="L55" s="175"/>
    </row>
    <row r="56" spans="1:12" s="177" customFormat="1" ht="30" customHeight="1">
      <c r="A56" s="171">
        <v>45</v>
      </c>
      <c r="B56" s="172" t="s">
        <v>605</v>
      </c>
      <c r="C56" s="172" t="s">
        <v>448</v>
      </c>
      <c r="D56" s="172" t="s">
        <v>576</v>
      </c>
      <c r="E56" s="172" t="s">
        <v>133</v>
      </c>
      <c r="F56" s="172" t="s">
        <v>853</v>
      </c>
      <c r="G56" s="172" t="s">
        <v>140</v>
      </c>
      <c r="H56" s="172" t="s">
        <v>127</v>
      </c>
      <c r="I56" s="172" t="s">
        <v>604</v>
      </c>
      <c r="J56" s="173" t="s">
        <v>229</v>
      </c>
      <c r="K56" s="257">
        <v>201722.67</v>
      </c>
      <c r="L56" s="175"/>
    </row>
    <row r="57" spans="1:12" s="177" customFormat="1" ht="21" customHeight="1">
      <c r="A57" s="171">
        <v>46</v>
      </c>
      <c r="B57" s="172" t="s">
        <v>125</v>
      </c>
      <c r="C57" s="172" t="s">
        <v>448</v>
      </c>
      <c r="D57" s="172" t="s">
        <v>577</v>
      </c>
      <c r="E57" s="172" t="s">
        <v>126</v>
      </c>
      <c r="F57" s="172" t="s">
        <v>125</v>
      </c>
      <c r="G57" s="172" t="s">
        <v>126</v>
      </c>
      <c r="H57" s="172" t="s">
        <v>127</v>
      </c>
      <c r="I57" s="172" t="s">
        <v>125</v>
      </c>
      <c r="J57" s="173" t="s">
        <v>854</v>
      </c>
      <c r="K57" s="257">
        <f>K58+K61</f>
        <v>7800000</v>
      </c>
      <c r="L57" s="175"/>
    </row>
    <row r="58" spans="1:12" s="177" customFormat="1" ht="55.5" customHeight="1">
      <c r="A58" s="171">
        <v>47</v>
      </c>
      <c r="B58" s="172" t="s">
        <v>269</v>
      </c>
      <c r="C58" s="172" t="s">
        <v>448</v>
      </c>
      <c r="D58" s="172" t="s">
        <v>577</v>
      </c>
      <c r="E58" s="172" t="s">
        <v>133</v>
      </c>
      <c r="F58" s="172" t="s">
        <v>125</v>
      </c>
      <c r="G58" s="172" t="s">
        <v>126</v>
      </c>
      <c r="H58" s="172" t="s">
        <v>127</v>
      </c>
      <c r="I58" s="172" t="s">
        <v>125</v>
      </c>
      <c r="J58" s="173" t="s">
        <v>230</v>
      </c>
      <c r="K58" s="257">
        <f>K59</f>
        <v>1400000</v>
      </c>
      <c r="L58" s="175"/>
    </row>
    <row r="59" spans="1:12" s="177" customFormat="1" ht="62.25" customHeight="1">
      <c r="A59" s="171">
        <v>48</v>
      </c>
      <c r="B59" s="172" t="s">
        <v>269</v>
      </c>
      <c r="C59" s="172" t="s">
        <v>448</v>
      </c>
      <c r="D59" s="172" t="s">
        <v>577</v>
      </c>
      <c r="E59" s="172" t="s">
        <v>133</v>
      </c>
      <c r="F59" s="172" t="s">
        <v>855</v>
      </c>
      <c r="G59" s="172" t="s">
        <v>140</v>
      </c>
      <c r="H59" s="172" t="s">
        <v>127</v>
      </c>
      <c r="I59" s="172" t="s">
        <v>614</v>
      </c>
      <c r="J59" s="173" t="s">
        <v>231</v>
      </c>
      <c r="K59" s="257">
        <f>K60</f>
        <v>1400000</v>
      </c>
      <c r="L59" s="175"/>
    </row>
    <row r="60" spans="1:12" s="177" customFormat="1" ht="60.75" customHeight="1">
      <c r="A60" s="171">
        <v>49</v>
      </c>
      <c r="B60" s="172" t="s">
        <v>269</v>
      </c>
      <c r="C60" s="172" t="s">
        <v>448</v>
      </c>
      <c r="D60" s="172" t="s">
        <v>577</v>
      </c>
      <c r="E60" s="172" t="s">
        <v>133</v>
      </c>
      <c r="F60" s="172" t="s">
        <v>856</v>
      </c>
      <c r="G60" s="172" t="s">
        <v>140</v>
      </c>
      <c r="H60" s="172" t="s">
        <v>127</v>
      </c>
      <c r="I60" s="172" t="s">
        <v>614</v>
      </c>
      <c r="J60" s="173" t="s">
        <v>232</v>
      </c>
      <c r="K60" s="257">
        <v>1400000</v>
      </c>
      <c r="L60" s="175"/>
    </row>
    <row r="61" spans="1:12" s="177" customFormat="1" ht="32.25" customHeight="1">
      <c r="A61" s="171">
        <v>50</v>
      </c>
      <c r="B61" s="172" t="s">
        <v>269</v>
      </c>
      <c r="C61" s="172" t="s">
        <v>448</v>
      </c>
      <c r="D61" s="172" t="s">
        <v>577</v>
      </c>
      <c r="E61" s="172" t="s">
        <v>857</v>
      </c>
      <c r="F61" s="172" t="s">
        <v>125</v>
      </c>
      <c r="G61" s="172" t="s">
        <v>126</v>
      </c>
      <c r="H61" s="172" t="s">
        <v>127</v>
      </c>
      <c r="I61" s="172" t="s">
        <v>615</v>
      </c>
      <c r="J61" s="173" t="s">
        <v>233</v>
      </c>
      <c r="K61" s="257">
        <f>K62+K64</f>
        <v>6400000</v>
      </c>
      <c r="L61" s="175"/>
    </row>
    <row r="62" spans="1:12" s="177" customFormat="1" ht="28.5" customHeight="1">
      <c r="A62" s="171">
        <v>51</v>
      </c>
      <c r="B62" s="172" t="s">
        <v>269</v>
      </c>
      <c r="C62" s="172" t="s">
        <v>448</v>
      </c>
      <c r="D62" s="172" t="s">
        <v>577</v>
      </c>
      <c r="E62" s="172" t="s">
        <v>857</v>
      </c>
      <c r="F62" s="172" t="s">
        <v>132</v>
      </c>
      <c r="G62" s="172" t="s">
        <v>126</v>
      </c>
      <c r="H62" s="172" t="s">
        <v>127</v>
      </c>
      <c r="I62" s="172" t="s">
        <v>615</v>
      </c>
      <c r="J62" s="222" t="s">
        <v>234</v>
      </c>
      <c r="K62" s="257">
        <f>K63</f>
        <v>2400000</v>
      </c>
      <c r="L62" s="175"/>
    </row>
    <row r="63" spans="1:12" s="177" customFormat="1" ht="47.25" customHeight="1">
      <c r="A63" s="171">
        <v>52</v>
      </c>
      <c r="B63" s="172" t="s">
        <v>269</v>
      </c>
      <c r="C63" s="172" t="s">
        <v>448</v>
      </c>
      <c r="D63" s="172" t="s">
        <v>577</v>
      </c>
      <c r="E63" s="172" t="s">
        <v>857</v>
      </c>
      <c r="F63" s="172" t="s">
        <v>269</v>
      </c>
      <c r="G63" s="172" t="s">
        <v>140</v>
      </c>
      <c r="H63" s="172" t="s">
        <v>127</v>
      </c>
      <c r="I63" s="172" t="s">
        <v>615</v>
      </c>
      <c r="J63" s="173" t="s">
        <v>1652</v>
      </c>
      <c r="K63" s="257">
        <v>2400000</v>
      </c>
      <c r="L63" s="175"/>
    </row>
    <row r="64" spans="1:12" s="177" customFormat="1" ht="41.25" customHeight="1">
      <c r="A64" s="171">
        <v>53</v>
      </c>
      <c r="B64" s="172" t="s">
        <v>269</v>
      </c>
      <c r="C64" s="172" t="s">
        <v>448</v>
      </c>
      <c r="D64" s="172" t="s">
        <v>577</v>
      </c>
      <c r="E64" s="172" t="s">
        <v>857</v>
      </c>
      <c r="F64" s="172" t="s">
        <v>135</v>
      </c>
      <c r="G64" s="172" t="s">
        <v>126</v>
      </c>
      <c r="H64" s="172" t="s">
        <v>127</v>
      </c>
      <c r="I64" s="172" t="s">
        <v>615</v>
      </c>
      <c r="J64" s="173" t="s">
        <v>235</v>
      </c>
      <c r="K64" s="257">
        <f>K65</f>
        <v>4000000</v>
      </c>
      <c r="L64" s="175"/>
    </row>
    <row r="65" spans="1:15" s="177" customFormat="1" ht="39.75" customHeight="1">
      <c r="A65" s="171">
        <v>54</v>
      </c>
      <c r="B65" s="172" t="s">
        <v>269</v>
      </c>
      <c r="C65" s="172" t="s">
        <v>448</v>
      </c>
      <c r="D65" s="172" t="s">
        <v>577</v>
      </c>
      <c r="E65" s="172" t="s">
        <v>857</v>
      </c>
      <c r="F65" s="172" t="s">
        <v>858</v>
      </c>
      <c r="G65" s="172" t="s">
        <v>140</v>
      </c>
      <c r="H65" s="172" t="s">
        <v>127</v>
      </c>
      <c r="I65" s="172" t="s">
        <v>615</v>
      </c>
      <c r="J65" s="173" t="s">
        <v>236</v>
      </c>
      <c r="K65" s="257">
        <v>4000000</v>
      </c>
      <c r="L65" s="174"/>
    </row>
    <row r="66" spans="1:15" s="177" customFormat="1" ht="20.25" customHeight="1">
      <c r="A66" s="171">
        <v>55</v>
      </c>
      <c r="B66" s="172" t="s">
        <v>125</v>
      </c>
      <c r="C66" s="172" t="s">
        <v>448</v>
      </c>
      <c r="D66" s="172" t="s">
        <v>630</v>
      </c>
      <c r="E66" s="172" t="s">
        <v>126</v>
      </c>
      <c r="F66" s="172" t="s">
        <v>125</v>
      </c>
      <c r="G66" s="172" t="s">
        <v>126</v>
      </c>
      <c r="H66" s="172" t="s">
        <v>127</v>
      </c>
      <c r="I66" s="172" t="s">
        <v>125</v>
      </c>
      <c r="J66" s="173" t="s">
        <v>859</v>
      </c>
      <c r="K66" s="257">
        <f>K67+K70+K71+K75+K77+K78+K80+K81+K73</f>
        <v>1060610</v>
      </c>
      <c r="L66" s="174"/>
    </row>
    <row r="67" spans="1:15" s="177" customFormat="1" ht="20.25" customHeight="1">
      <c r="A67" s="171">
        <v>56</v>
      </c>
      <c r="B67" s="172" t="s">
        <v>545</v>
      </c>
      <c r="C67" s="172" t="s">
        <v>448</v>
      </c>
      <c r="D67" s="172" t="s">
        <v>630</v>
      </c>
      <c r="E67" s="172" t="s">
        <v>138</v>
      </c>
      <c r="F67" s="172" t="s">
        <v>125</v>
      </c>
      <c r="G67" s="172" t="s">
        <v>126</v>
      </c>
      <c r="H67" s="172" t="s">
        <v>127</v>
      </c>
      <c r="I67" s="172" t="s">
        <v>631</v>
      </c>
      <c r="J67" s="173" t="s">
        <v>237</v>
      </c>
      <c r="K67" s="257">
        <f>K68+K69</f>
        <v>13610</v>
      </c>
      <c r="L67" s="175"/>
    </row>
    <row r="68" spans="1:15" s="177" customFormat="1" ht="43.5" customHeight="1">
      <c r="A68" s="171">
        <v>57</v>
      </c>
      <c r="B68" s="172" t="s">
        <v>545</v>
      </c>
      <c r="C68" s="172" t="s">
        <v>448</v>
      </c>
      <c r="D68" s="172" t="s">
        <v>630</v>
      </c>
      <c r="E68" s="172" t="s">
        <v>138</v>
      </c>
      <c r="F68" s="172" t="s">
        <v>132</v>
      </c>
      <c r="G68" s="172" t="s">
        <v>129</v>
      </c>
      <c r="H68" s="172" t="s">
        <v>127</v>
      </c>
      <c r="I68" s="172" t="s">
        <v>631</v>
      </c>
      <c r="J68" s="173" t="s">
        <v>238</v>
      </c>
      <c r="K68" s="257">
        <v>13000</v>
      </c>
      <c r="L68" s="175"/>
    </row>
    <row r="69" spans="1:15" s="177" customFormat="1" ht="44.25" customHeight="1">
      <c r="A69" s="171">
        <v>58</v>
      </c>
      <c r="B69" s="172" t="s">
        <v>545</v>
      </c>
      <c r="C69" s="172" t="s">
        <v>448</v>
      </c>
      <c r="D69" s="172" t="s">
        <v>630</v>
      </c>
      <c r="E69" s="172" t="s">
        <v>138</v>
      </c>
      <c r="F69" s="172" t="s">
        <v>136</v>
      </c>
      <c r="G69" s="172" t="s">
        <v>129</v>
      </c>
      <c r="H69" s="172" t="s">
        <v>127</v>
      </c>
      <c r="I69" s="172" t="s">
        <v>631</v>
      </c>
      <c r="J69" s="173" t="s">
        <v>239</v>
      </c>
      <c r="K69" s="257">
        <v>610</v>
      </c>
      <c r="L69" s="175"/>
    </row>
    <row r="70" spans="1:15" s="177" customFormat="1" ht="41.25" customHeight="1">
      <c r="A70" s="171">
        <v>59</v>
      </c>
      <c r="B70" s="172" t="s">
        <v>545</v>
      </c>
      <c r="C70" s="172" t="s">
        <v>448</v>
      </c>
      <c r="D70" s="172" t="s">
        <v>630</v>
      </c>
      <c r="E70" s="172" t="s">
        <v>857</v>
      </c>
      <c r="F70" s="172" t="s">
        <v>125</v>
      </c>
      <c r="G70" s="172" t="s">
        <v>129</v>
      </c>
      <c r="H70" s="172" t="s">
        <v>127</v>
      </c>
      <c r="I70" s="172" t="s">
        <v>631</v>
      </c>
      <c r="J70" s="173" t="s">
        <v>240</v>
      </c>
      <c r="K70" s="257">
        <v>91000</v>
      </c>
      <c r="L70" s="175"/>
    </row>
    <row r="71" spans="1:15" s="177" customFormat="1" ht="42.75" customHeight="1">
      <c r="A71" s="171">
        <v>60</v>
      </c>
      <c r="B71" s="172" t="s">
        <v>632</v>
      </c>
      <c r="C71" s="172" t="s">
        <v>448</v>
      </c>
      <c r="D71" s="172" t="s">
        <v>630</v>
      </c>
      <c r="E71" s="172" t="s">
        <v>146</v>
      </c>
      <c r="F71" s="172" t="s">
        <v>125</v>
      </c>
      <c r="G71" s="172" t="s">
        <v>129</v>
      </c>
      <c r="H71" s="172" t="s">
        <v>127</v>
      </c>
      <c r="I71" s="172" t="s">
        <v>631</v>
      </c>
      <c r="J71" s="173" t="s">
        <v>241</v>
      </c>
      <c r="K71" s="257">
        <f>K72</f>
        <v>110000</v>
      </c>
      <c r="L71" s="175"/>
    </row>
    <row r="72" spans="1:15" s="177" customFormat="1" ht="42.75" customHeight="1">
      <c r="A72" s="171">
        <v>61</v>
      </c>
      <c r="B72" s="172" t="s">
        <v>632</v>
      </c>
      <c r="C72" s="172" t="s">
        <v>448</v>
      </c>
      <c r="D72" s="172" t="s">
        <v>630</v>
      </c>
      <c r="E72" s="172" t="s">
        <v>146</v>
      </c>
      <c r="F72" s="172" t="s">
        <v>132</v>
      </c>
      <c r="G72" s="172" t="s">
        <v>129</v>
      </c>
      <c r="H72" s="172" t="s">
        <v>127</v>
      </c>
      <c r="I72" s="172" t="s">
        <v>631</v>
      </c>
      <c r="J72" s="173" t="s">
        <v>242</v>
      </c>
      <c r="K72" s="257">
        <v>110000</v>
      </c>
      <c r="L72" s="174"/>
    </row>
    <row r="73" spans="1:15" s="203" customFormat="1" ht="35.25" customHeight="1" outlineLevel="3">
      <c r="A73" s="196">
        <v>62</v>
      </c>
      <c r="B73" s="197" t="s">
        <v>1653</v>
      </c>
      <c r="C73" s="197" t="s">
        <v>448</v>
      </c>
      <c r="D73" s="197" t="s">
        <v>630</v>
      </c>
      <c r="E73" s="197" t="s">
        <v>663</v>
      </c>
      <c r="F73" s="197" t="s">
        <v>125</v>
      </c>
      <c r="G73" s="197" t="s">
        <v>126</v>
      </c>
      <c r="H73" s="197" t="s">
        <v>127</v>
      </c>
      <c r="I73" s="197" t="s">
        <v>631</v>
      </c>
      <c r="J73" s="198" t="s">
        <v>1654</v>
      </c>
      <c r="K73" s="258">
        <f>K74</f>
        <v>20000</v>
      </c>
      <c r="L73" s="201"/>
      <c r="M73" s="202"/>
      <c r="N73" s="202"/>
      <c r="O73" s="202"/>
    </row>
    <row r="74" spans="1:15" s="203" customFormat="1" ht="30.75" customHeight="1" outlineLevel="3">
      <c r="A74" s="196">
        <v>63</v>
      </c>
      <c r="B74" s="197" t="s">
        <v>1653</v>
      </c>
      <c r="C74" s="197" t="s">
        <v>448</v>
      </c>
      <c r="D74" s="197" t="s">
        <v>630</v>
      </c>
      <c r="E74" s="197" t="s">
        <v>663</v>
      </c>
      <c r="F74" s="197" t="s">
        <v>855</v>
      </c>
      <c r="G74" s="197" t="s">
        <v>140</v>
      </c>
      <c r="H74" s="197" t="s">
        <v>127</v>
      </c>
      <c r="I74" s="197" t="s">
        <v>631</v>
      </c>
      <c r="J74" s="198" t="s">
        <v>909</v>
      </c>
      <c r="K74" s="258">
        <v>20000</v>
      </c>
      <c r="L74" s="201"/>
      <c r="M74" s="202"/>
      <c r="N74" s="202"/>
      <c r="O74" s="202"/>
    </row>
    <row r="75" spans="1:15" s="177" customFormat="1" ht="81.75" customHeight="1">
      <c r="A75" s="171">
        <v>64</v>
      </c>
      <c r="B75" s="172" t="s">
        <v>125</v>
      </c>
      <c r="C75" s="172" t="s">
        <v>448</v>
      </c>
      <c r="D75" s="172" t="s">
        <v>630</v>
      </c>
      <c r="E75" s="172" t="s">
        <v>365</v>
      </c>
      <c r="F75" s="172" t="s">
        <v>125</v>
      </c>
      <c r="G75" s="172" t="s">
        <v>126</v>
      </c>
      <c r="H75" s="172" t="s">
        <v>127</v>
      </c>
      <c r="I75" s="172" t="s">
        <v>631</v>
      </c>
      <c r="J75" s="173" t="s">
        <v>1586</v>
      </c>
      <c r="K75" s="257">
        <f>K76</f>
        <v>200000</v>
      </c>
      <c r="L75" s="175"/>
    </row>
    <row r="76" spans="1:15" s="177" customFormat="1" ht="21.75" customHeight="1">
      <c r="A76" s="171">
        <v>65</v>
      </c>
      <c r="B76" s="172" t="s">
        <v>364</v>
      </c>
      <c r="C76" s="172" t="s">
        <v>448</v>
      </c>
      <c r="D76" s="172" t="s">
        <v>630</v>
      </c>
      <c r="E76" s="172" t="s">
        <v>365</v>
      </c>
      <c r="F76" s="172" t="s">
        <v>852</v>
      </c>
      <c r="G76" s="172" t="s">
        <v>129</v>
      </c>
      <c r="H76" s="172" t="s">
        <v>127</v>
      </c>
      <c r="I76" s="172" t="s">
        <v>631</v>
      </c>
      <c r="J76" s="173" t="s">
        <v>1587</v>
      </c>
      <c r="K76" s="257">
        <v>200000</v>
      </c>
      <c r="L76" s="175"/>
    </row>
    <row r="77" spans="1:15" s="177" customFormat="1" ht="39.75" customHeight="1">
      <c r="A77" s="171">
        <v>66</v>
      </c>
      <c r="B77" s="172" t="s">
        <v>632</v>
      </c>
      <c r="C77" s="172" t="s">
        <v>448</v>
      </c>
      <c r="D77" s="172" t="s">
        <v>630</v>
      </c>
      <c r="E77" s="172" t="s">
        <v>333</v>
      </c>
      <c r="F77" s="172" t="s">
        <v>125</v>
      </c>
      <c r="G77" s="172" t="s">
        <v>129</v>
      </c>
      <c r="H77" s="172" t="s">
        <v>127</v>
      </c>
      <c r="I77" s="172" t="s">
        <v>631</v>
      </c>
      <c r="J77" s="173" t="s">
        <v>1588</v>
      </c>
      <c r="K77" s="257">
        <v>11000</v>
      </c>
      <c r="L77" s="175"/>
    </row>
    <row r="78" spans="1:15" s="177" customFormat="1" ht="17.25" customHeight="1">
      <c r="A78" s="171">
        <v>67</v>
      </c>
      <c r="B78" s="172" t="s">
        <v>632</v>
      </c>
      <c r="C78" s="172" t="s">
        <v>448</v>
      </c>
      <c r="D78" s="172" t="s">
        <v>630</v>
      </c>
      <c r="E78" s="172" t="s">
        <v>1589</v>
      </c>
      <c r="F78" s="172" t="s">
        <v>125</v>
      </c>
      <c r="G78" s="172" t="s">
        <v>129</v>
      </c>
      <c r="H78" s="172" t="s">
        <v>127</v>
      </c>
      <c r="I78" s="172" t="s">
        <v>631</v>
      </c>
      <c r="J78" s="173" t="s">
        <v>1590</v>
      </c>
      <c r="K78" s="257">
        <f>K79</f>
        <v>35000</v>
      </c>
      <c r="L78" s="175"/>
    </row>
    <row r="79" spans="1:15" s="177" customFormat="1" ht="32.25" customHeight="1">
      <c r="A79" s="171">
        <v>68</v>
      </c>
      <c r="B79" s="172" t="s">
        <v>632</v>
      </c>
      <c r="C79" s="172" t="s">
        <v>448</v>
      </c>
      <c r="D79" s="172" t="s">
        <v>630</v>
      </c>
      <c r="E79" s="172" t="s">
        <v>1589</v>
      </c>
      <c r="F79" s="172" t="s">
        <v>136</v>
      </c>
      <c r="G79" s="172" t="s">
        <v>129</v>
      </c>
      <c r="H79" s="172" t="s">
        <v>127</v>
      </c>
      <c r="I79" s="172" t="s">
        <v>631</v>
      </c>
      <c r="J79" s="173" t="s">
        <v>1591</v>
      </c>
      <c r="K79" s="257">
        <v>35000</v>
      </c>
      <c r="L79" s="175"/>
    </row>
    <row r="80" spans="1:15" s="177" customFormat="1" ht="49.15" customHeight="1">
      <c r="A80" s="171">
        <v>69</v>
      </c>
      <c r="B80" s="172" t="s">
        <v>125</v>
      </c>
      <c r="C80" s="172" t="s">
        <v>448</v>
      </c>
      <c r="D80" s="172" t="s">
        <v>630</v>
      </c>
      <c r="E80" s="172" t="s">
        <v>379</v>
      </c>
      <c r="F80" s="172" t="s">
        <v>125</v>
      </c>
      <c r="G80" s="172" t="s">
        <v>129</v>
      </c>
      <c r="H80" s="172" t="s">
        <v>127</v>
      </c>
      <c r="I80" s="172" t="s">
        <v>631</v>
      </c>
      <c r="J80" s="173" t="s">
        <v>860</v>
      </c>
      <c r="K80" s="257">
        <v>100000</v>
      </c>
      <c r="L80" s="174"/>
    </row>
    <row r="81" spans="1:12" s="177" customFormat="1" ht="36" customHeight="1">
      <c r="A81" s="171">
        <v>70</v>
      </c>
      <c r="B81" s="172" t="s">
        <v>125</v>
      </c>
      <c r="C81" s="172" t="s">
        <v>448</v>
      </c>
      <c r="D81" s="172" t="s">
        <v>630</v>
      </c>
      <c r="E81" s="172" t="s">
        <v>458</v>
      </c>
      <c r="F81" s="172" t="s">
        <v>125</v>
      </c>
      <c r="G81" s="172" t="s">
        <v>126</v>
      </c>
      <c r="H81" s="172" t="s">
        <v>127</v>
      </c>
      <c r="I81" s="172" t="s">
        <v>631</v>
      </c>
      <c r="J81" s="173" t="s">
        <v>861</v>
      </c>
      <c r="K81" s="257">
        <f>K82</f>
        <v>480000</v>
      </c>
      <c r="L81" s="175"/>
    </row>
    <row r="82" spans="1:12" s="177" customFormat="1" ht="33" customHeight="1">
      <c r="A82" s="171">
        <v>71</v>
      </c>
      <c r="B82" s="172" t="s">
        <v>125</v>
      </c>
      <c r="C82" s="172" t="s">
        <v>448</v>
      </c>
      <c r="D82" s="172" t="s">
        <v>630</v>
      </c>
      <c r="E82" s="172" t="s">
        <v>458</v>
      </c>
      <c r="F82" s="172" t="s">
        <v>855</v>
      </c>
      <c r="G82" s="172" t="s">
        <v>140</v>
      </c>
      <c r="H82" s="172" t="s">
        <v>127</v>
      </c>
      <c r="I82" s="172" t="s">
        <v>631</v>
      </c>
      <c r="J82" s="173" t="s">
        <v>862</v>
      </c>
      <c r="K82" s="257">
        <v>480000</v>
      </c>
      <c r="L82" s="175"/>
    </row>
    <row r="83" spans="1:12" s="208" customFormat="1" ht="19.5" customHeight="1">
      <c r="A83" s="204">
        <v>72</v>
      </c>
      <c r="B83" s="205" t="s">
        <v>125</v>
      </c>
      <c r="C83" s="205" t="s">
        <v>448</v>
      </c>
      <c r="D83" s="205" t="s">
        <v>1655</v>
      </c>
      <c r="E83" s="205" t="s">
        <v>126</v>
      </c>
      <c r="F83" s="205" t="s">
        <v>125</v>
      </c>
      <c r="G83" s="205" t="s">
        <v>126</v>
      </c>
      <c r="H83" s="205" t="s">
        <v>127</v>
      </c>
      <c r="I83" s="205" t="s">
        <v>125</v>
      </c>
      <c r="J83" s="206" t="s">
        <v>1656</v>
      </c>
      <c r="K83" s="261">
        <f>K84</f>
        <v>50000</v>
      </c>
      <c r="L83" s="207"/>
    </row>
    <row r="84" spans="1:12" s="208" customFormat="1" ht="18.75" customHeight="1">
      <c r="A84" s="204">
        <v>73</v>
      </c>
      <c r="B84" s="205" t="s">
        <v>125</v>
      </c>
      <c r="C84" s="205" t="s">
        <v>448</v>
      </c>
      <c r="D84" s="205" t="s">
        <v>1655</v>
      </c>
      <c r="E84" s="205" t="s">
        <v>140</v>
      </c>
      <c r="F84" s="205" t="s">
        <v>125</v>
      </c>
      <c r="G84" s="205" t="s">
        <v>126</v>
      </c>
      <c r="H84" s="205" t="s">
        <v>127</v>
      </c>
      <c r="I84" s="205" t="s">
        <v>1657</v>
      </c>
      <c r="J84" s="206" t="s">
        <v>1658</v>
      </c>
      <c r="K84" s="261">
        <f>K85</f>
        <v>50000</v>
      </c>
      <c r="L84" s="207"/>
    </row>
    <row r="85" spans="1:12" s="208" customFormat="1" ht="18.75" customHeight="1">
      <c r="A85" s="204">
        <v>74</v>
      </c>
      <c r="B85" s="205" t="s">
        <v>125</v>
      </c>
      <c r="C85" s="205" t="s">
        <v>448</v>
      </c>
      <c r="D85" s="205" t="s">
        <v>1655</v>
      </c>
      <c r="E85" s="205" t="s">
        <v>140</v>
      </c>
      <c r="F85" s="205" t="s">
        <v>855</v>
      </c>
      <c r="G85" s="205" t="s">
        <v>140</v>
      </c>
      <c r="H85" s="205" t="s">
        <v>127</v>
      </c>
      <c r="I85" s="205" t="s">
        <v>1657</v>
      </c>
      <c r="J85" s="206" t="s">
        <v>934</v>
      </c>
      <c r="K85" s="261">
        <v>50000</v>
      </c>
      <c r="L85" s="207"/>
    </row>
    <row r="86" spans="1:12" s="177" customFormat="1" ht="14.25" customHeight="1">
      <c r="A86" s="171">
        <v>75</v>
      </c>
      <c r="B86" s="172" t="s">
        <v>125</v>
      </c>
      <c r="C86" s="172" t="s">
        <v>442</v>
      </c>
      <c r="D86" s="172" t="s">
        <v>126</v>
      </c>
      <c r="E86" s="172" t="s">
        <v>126</v>
      </c>
      <c r="F86" s="172" t="s">
        <v>125</v>
      </c>
      <c r="G86" s="172" t="s">
        <v>126</v>
      </c>
      <c r="H86" s="172" t="s">
        <v>127</v>
      </c>
      <c r="I86" s="172" t="s">
        <v>125</v>
      </c>
      <c r="J86" s="173" t="s">
        <v>864</v>
      </c>
      <c r="K86" s="257">
        <f>K87</f>
        <v>551021704.38999999</v>
      </c>
      <c r="L86" s="174"/>
    </row>
    <row r="87" spans="1:12" s="177" customFormat="1" ht="27" customHeight="1">
      <c r="A87" s="171">
        <v>76</v>
      </c>
      <c r="B87" s="172" t="s">
        <v>125</v>
      </c>
      <c r="C87" s="172" t="s">
        <v>442</v>
      </c>
      <c r="D87" s="172" t="s">
        <v>133</v>
      </c>
      <c r="E87" s="172" t="s">
        <v>126</v>
      </c>
      <c r="F87" s="172" t="s">
        <v>125</v>
      </c>
      <c r="G87" s="172" t="s">
        <v>126</v>
      </c>
      <c r="H87" s="172" t="s">
        <v>127</v>
      </c>
      <c r="I87" s="172" t="s">
        <v>125</v>
      </c>
      <c r="J87" s="173" t="s">
        <v>865</v>
      </c>
      <c r="K87" s="257">
        <f>K88+K92+K97+K129</f>
        <v>551021704.38999999</v>
      </c>
      <c r="L87" s="174"/>
    </row>
    <row r="88" spans="1:12" s="177" customFormat="1" ht="21" customHeight="1">
      <c r="A88" s="171">
        <v>77</v>
      </c>
      <c r="B88" s="172" t="s">
        <v>573</v>
      </c>
      <c r="C88" s="172" t="s">
        <v>442</v>
      </c>
      <c r="D88" s="172" t="s">
        <v>133</v>
      </c>
      <c r="E88" s="172" t="s">
        <v>579</v>
      </c>
      <c r="F88" s="172" t="s">
        <v>125</v>
      </c>
      <c r="G88" s="172" t="s">
        <v>126</v>
      </c>
      <c r="H88" s="172" t="s">
        <v>127</v>
      </c>
      <c r="I88" s="172" t="s">
        <v>459</v>
      </c>
      <c r="J88" s="173" t="s">
        <v>1592</v>
      </c>
      <c r="K88" s="261">
        <f>K89</f>
        <v>214902700</v>
      </c>
      <c r="L88" s="174"/>
    </row>
    <row r="89" spans="1:12" s="177" customFormat="1" ht="20.25" customHeight="1">
      <c r="A89" s="171">
        <v>78</v>
      </c>
      <c r="B89" s="172" t="s">
        <v>573</v>
      </c>
      <c r="C89" s="172" t="s">
        <v>442</v>
      </c>
      <c r="D89" s="172" t="s">
        <v>133</v>
      </c>
      <c r="E89" s="172" t="s">
        <v>1593</v>
      </c>
      <c r="F89" s="172" t="s">
        <v>866</v>
      </c>
      <c r="G89" s="172" t="s">
        <v>126</v>
      </c>
      <c r="H89" s="172" t="s">
        <v>127</v>
      </c>
      <c r="I89" s="172" t="s">
        <v>459</v>
      </c>
      <c r="J89" s="173" t="s">
        <v>116</v>
      </c>
      <c r="K89" s="257">
        <f>K90</f>
        <v>214902700</v>
      </c>
      <c r="L89" s="175"/>
    </row>
    <row r="90" spans="1:12" s="177" customFormat="1" ht="27" customHeight="1">
      <c r="A90" s="171">
        <v>79</v>
      </c>
      <c r="B90" s="172" t="s">
        <v>573</v>
      </c>
      <c r="C90" s="172" t="s">
        <v>442</v>
      </c>
      <c r="D90" s="172" t="s">
        <v>133</v>
      </c>
      <c r="E90" s="172" t="s">
        <v>1593</v>
      </c>
      <c r="F90" s="172" t="s">
        <v>866</v>
      </c>
      <c r="G90" s="172" t="s">
        <v>140</v>
      </c>
      <c r="H90" s="172" t="s">
        <v>127</v>
      </c>
      <c r="I90" s="172" t="s">
        <v>459</v>
      </c>
      <c r="J90" s="173" t="s">
        <v>1594</v>
      </c>
      <c r="K90" s="257">
        <f>K91</f>
        <v>214902700</v>
      </c>
      <c r="L90" s="175"/>
    </row>
    <row r="91" spans="1:12" s="177" customFormat="1" ht="83.25" customHeight="1">
      <c r="A91" s="171">
        <v>80</v>
      </c>
      <c r="B91" s="172" t="s">
        <v>573</v>
      </c>
      <c r="C91" s="172" t="s">
        <v>442</v>
      </c>
      <c r="D91" s="172" t="s">
        <v>133</v>
      </c>
      <c r="E91" s="172" t="s">
        <v>1593</v>
      </c>
      <c r="F91" s="172" t="s">
        <v>866</v>
      </c>
      <c r="G91" s="172" t="s">
        <v>140</v>
      </c>
      <c r="H91" s="172" t="s">
        <v>867</v>
      </c>
      <c r="I91" s="172" t="s">
        <v>459</v>
      </c>
      <c r="J91" s="199" t="s">
        <v>1659</v>
      </c>
      <c r="K91" s="257">
        <v>214902700</v>
      </c>
      <c r="L91" s="175"/>
    </row>
    <row r="92" spans="1:12" s="177" customFormat="1" ht="30" customHeight="1">
      <c r="A92" s="171">
        <v>81</v>
      </c>
      <c r="B92" s="172" t="s">
        <v>573</v>
      </c>
      <c r="C92" s="172" t="s">
        <v>442</v>
      </c>
      <c r="D92" s="172" t="s">
        <v>133</v>
      </c>
      <c r="E92" s="172" t="s">
        <v>1595</v>
      </c>
      <c r="F92" s="172" t="s">
        <v>125</v>
      </c>
      <c r="G92" s="172" t="s">
        <v>126</v>
      </c>
      <c r="H92" s="172" t="s">
        <v>127</v>
      </c>
      <c r="I92" s="172" t="s">
        <v>459</v>
      </c>
      <c r="J92" s="173" t="s">
        <v>1596</v>
      </c>
      <c r="K92" s="261">
        <f>K93</f>
        <v>753050</v>
      </c>
      <c r="L92" s="175"/>
    </row>
    <row r="93" spans="1:12" s="177" customFormat="1" ht="21" customHeight="1">
      <c r="A93" s="171">
        <v>84</v>
      </c>
      <c r="B93" s="172" t="s">
        <v>573</v>
      </c>
      <c r="C93" s="172" t="s">
        <v>442</v>
      </c>
      <c r="D93" s="172" t="s">
        <v>133</v>
      </c>
      <c r="E93" s="172" t="s">
        <v>1597</v>
      </c>
      <c r="F93" s="172" t="s">
        <v>869</v>
      </c>
      <c r="G93" s="172" t="s">
        <v>126</v>
      </c>
      <c r="H93" s="172" t="s">
        <v>127</v>
      </c>
      <c r="I93" s="172" t="s">
        <v>459</v>
      </c>
      <c r="J93" s="173" t="s">
        <v>870</v>
      </c>
      <c r="K93" s="261">
        <f>K94</f>
        <v>753050</v>
      </c>
      <c r="L93" s="175"/>
    </row>
    <row r="94" spans="1:12" s="177" customFormat="1" ht="20.25" customHeight="1">
      <c r="A94" s="171">
        <v>85</v>
      </c>
      <c r="B94" s="172" t="s">
        <v>573</v>
      </c>
      <c r="C94" s="172" t="s">
        <v>442</v>
      </c>
      <c r="D94" s="172" t="s">
        <v>133</v>
      </c>
      <c r="E94" s="172" t="s">
        <v>1597</v>
      </c>
      <c r="F94" s="172" t="s">
        <v>869</v>
      </c>
      <c r="G94" s="172" t="s">
        <v>140</v>
      </c>
      <c r="H94" s="172" t="s">
        <v>127</v>
      </c>
      <c r="I94" s="172" t="s">
        <v>459</v>
      </c>
      <c r="J94" s="173" t="s">
        <v>871</v>
      </c>
      <c r="K94" s="261">
        <f>K95+K96</f>
        <v>753050</v>
      </c>
      <c r="L94" s="175"/>
    </row>
    <row r="95" spans="1:12" s="177" customFormat="1" ht="51.75" customHeight="1">
      <c r="A95" s="171">
        <v>92</v>
      </c>
      <c r="B95" s="172" t="s">
        <v>573</v>
      </c>
      <c r="C95" s="172" t="s">
        <v>442</v>
      </c>
      <c r="D95" s="172" t="s">
        <v>133</v>
      </c>
      <c r="E95" s="172" t="s">
        <v>1597</v>
      </c>
      <c r="F95" s="172" t="s">
        <v>869</v>
      </c>
      <c r="G95" s="172" t="s">
        <v>140</v>
      </c>
      <c r="H95" s="172" t="s">
        <v>872</v>
      </c>
      <c r="I95" s="172" t="s">
        <v>459</v>
      </c>
      <c r="J95" s="199" t="s">
        <v>1660</v>
      </c>
      <c r="K95" s="257">
        <v>323050</v>
      </c>
      <c r="L95" s="175"/>
    </row>
    <row r="96" spans="1:12" s="177" customFormat="1" ht="81.75" customHeight="1">
      <c r="A96" s="171">
        <v>95</v>
      </c>
      <c r="B96" s="172" t="s">
        <v>573</v>
      </c>
      <c r="C96" s="172" t="s">
        <v>442</v>
      </c>
      <c r="D96" s="172" t="s">
        <v>133</v>
      </c>
      <c r="E96" s="172" t="s">
        <v>1597</v>
      </c>
      <c r="F96" s="172" t="s">
        <v>869</v>
      </c>
      <c r="G96" s="172" t="s">
        <v>140</v>
      </c>
      <c r="H96" s="172" t="s">
        <v>874</v>
      </c>
      <c r="I96" s="172" t="s">
        <v>459</v>
      </c>
      <c r="J96" s="173" t="s">
        <v>1661</v>
      </c>
      <c r="K96" s="257">
        <v>430000</v>
      </c>
      <c r="L96" s="175"/>
    </row>
    <row r="97" spans="1:12" s="177" customFormat="1" ht="21" customHeight="1">
      <c r="A97" s="171">
        <v>97</v>
      </c>
      <c r="B97" s="172" t="s">
        <v>573</v>
      </c>
      <c r="C97" s="172" t="s">
        <v>442</v>
      </c>
      <c r="D97" s="172" t="s">
        <v>133</v>
      </c>
      <c r="E97" s="172" t="s">
        <v>1589</v>
      </c>
      <c r="F97" s="172" t="s">
        <v>125</v>
      </c>
      <c r="G97" s="172" t="s">
        <v>126</v>
      </c>
      <c r="H97" s="172" t="s">
        <v>127</v>
      </c>
      <c r="I97" s="172" t="s">
        <v>459</v>
      </c>
      <c r="J97" s="173" t="s">
        <v>1598</v>
      </c>
      <c r="K97" s="261">
        <f>K98+K119+K121+K123+K128</f>
        <v>305741900</v>
      </c>
      <c r="L97" s="175"/>
    </row>
    <row r="98" spans="1:12" s="177" customFormat="1" ht="33" customHeight="1">
      <c r="A98" s="171">
        <v>98</v>
      </c>
      <c r="B98" s="172" t="s">
        <v>573</v>
      </c>
      <c r="C98" s="172" t="s">
        <v>442</v>
      </c>
      <c r="D98" s="172" t="s">
        <v>133</v>
      </c>
      <c r="E98" s="172" t="s">
        <v>1589</v>
      </c>
      <c r="F98" s="172" t="s">
        <v>876</v>
      </c>
      <c r="G98" s="172" t="s">
        <v>126</v>
      </c>
      <c r="H98" s="172" t="s">
        <v>127</v>
      </c>
      <c r="I98" s="172" t="s">
        <v>459</v>
      </c>
      <c r="J98" s="173" t="s">
        <v>877</v>
      </c>
      <c r="K98" s="261">
        <f>K99</f>
        <v>297878800</v>
      </c>
      <c r="L98" s="175"/>
    </row>
    <row r="99" spans="1:12" s="177" customFormat="1" ht="33" customHeight="1">
      <c r="A99" s="171">
        <v>99</v>
      </c>
      <c r="B99" s="172" t="s">
        <v>573</v>
      </c>
      <c r="C99" s="172" t="s">
        <v>442</v>
      </c>
      <c r="D99" s="172" t="s">
        <v>133</v>
      </c>
      <c r="E99" s="172" t="s">
        <v>1589</v>
      </c>
      <c r="F99" s="172" t="s">
        <v>876</v>
      </c>
      <c r="G99" s="172" t="s">
        <v>140</v>
      </c>
      <c r="H99" s="172" t="s">
        <v>127</v>
      </c>
      <c r="I99" s="172" t="s">
        <v>459</v>
      </c>
      <c r="J99" s="173" t="s">
        <v>878</v>
      </c>
      <c r="K99" s="261">
        <f>K100+K101+K102+K103+K104+K105+K106+K107+K108+K109+K110+K111+K112+K113+K114+K115+K116+K117+K118+K126</f>
        <v>297878800</v>
      </c>
      <c r="L99" s="175"/>
    </row>
    <row r="100" spans="1:12" s="177" customFormat="1" ht="83.25" customHeight="1">
      <c r="A100" s="171">
        <v>100</v>
      </c>
      <c r="B100" s="172" t="s">
        <v>573</v>
      </c>
      <c r="C100" s="172" t="s">
        <v>442</v>
      </c>
      <c r="D100" s="172" t="s">
        <v>133</v>
      </c>
      <c r="E100" s="172" t="s">
        <v>1589</v>
      </c>
      <c r="F100" s="172" t="s">
        <v>876</v>
      </c>
      <c r="G100" s="172" t="s">
        <v>140</v>
      </c>
      <c r="H100" s="172" t="s">
        <v>879</v>
      </c>
      <c r="I100" s="172" t="s">
        <v>459</v>
      </c>
      <c r="J100" s="173" t="s">
        <v>1662</v>
      </c>
      <c r="K100" s="261">
        <v>28231100</v>
      </c>
      <c r="L100" s="175"/>
    </row>
    <row r="101" spans="1:12" s="177" customFormat="1" ht="78.75" customHeight="1">
      <c r="A101" s="171">
        <v>101</v>
      </c>
      <c r="B101" s="172" t="s">
        <v>573</v>
      </c>
      <c r="C101" s="172" t="s">
        <v>442</v>
      </c>
      <c r="D101" s="172" t="s">
        <v>133</v>
      </c>
      <c r="E101" s="172" t="s">
        <v>1589</v>
      </c>
      <c r="F101" s="172" t="s">
        <v>876</v>
      </c>
      <c r="G101" s="172" t="s">
        <v>140</v>
      </c>
      <c r="H101" s="172" t="s">
        <v>1599</v>
      </c>
      <c r="I101" s="172" t="s">
        <v>459</v>
      </c>
      <c r="J101" s="173" t="s">
        <v>1663</v>
      </c>
      <c r="K101" s="261">
        <v>54000</v>
      </c>
      <c r="L101" s="175"/>
    </row>
    <row r="102" spans="1:12" s="177" customFormat="1" ht="149.25" customHeight="1">
      <c r="A102" s="171">
        <v>102</v>
      </c>
      <c r="B102" s="172" t="s">
        <v>573</v>
      </c>
      <c r="C102" s="172" t="s">
        <v>442</v>
      </c>
      <c r="D102" s="172" t="s">
        <v>133</v>
      </c>
      <c r="E102" s="172" t="s">
        <v>1589</v>
      </c>
      <c r="F102" s="172" t="s">
        <v>876</v>
      </c>
      <c r="G102" s="172" t="s">
        <v>140</v>
      </c>
      <c r="H102" s="172" t="s">
        <v>901</v>
      </c>
      <c r="I102" s="172" t="s">
        <v>459</v>
      </c>
      <c r="J102" s="173" t="s">
        <v>1664</v>
      </c>
      <c r="K102" s="261">
        <v>14377800</v>
      </c>
      <c r="L102" s="175"/>
    </row>
    <row r="103" spans="1:12" s="177" customFormat="1" ht="148.5" customHeight="1">
      <c r="A103" s="171">
        <v>103</v>
      </c>
      <c r="B103" s="172" t="s">
        <v>573</v>
      </c>
      <c r="C103" s="172" t="s">
        <v>442</v>
      </c>
      <c r="D103" s="172" t="s">
        <v>133</v>
      </c>
      <c r="E103" s="172" t="s">
        <v>1589</v>
      </c>
      <c r="F103" s="172" t="s">
        <v>876</v>
      </c>
      <c r="G103" s="172" t="s">
        <v>140</v>
      </c>
      <c r="H103" s="172" t="s">
        <v>902</v>
      </c>
      <c r="I103" s="172" t="s">
        <v>459</v>
      </c>
      <c r="J103" s="173" t="s">
        <v>1665</v>
      </c>
      <c r="K103" s="261">
        <v>19196800</v>
      </c>
      <c r="L103" s="175"/>
    </row>
    <row r="104" spans="1:12" s="177" customFormat="1" ht="77.25" customHeight="1">
      <c r="A104" s="171">
        <v>104</v>
      </c>
      <c r="B104" s="172" t="s">
        <v>573</v>
      </c>
      <c r="C104" s="172" t="s">
        <v>442</v>
      </c>
      <c r="D104" s="172" t="s">
        <v>133</v>
      </c>
      <c r="E104" s="172" t="s">
        <v>1589</v>
      </c>
      <c r="F104" s="172" t="s">
        <v>876</v>
      </c>
      <c r="G104" s="172" t="s">
        <v>140</v>
      </c>
      <c r="H104" s="172" t="s">
        <v>881</v>
      </c>
      <c r="I104" s="172" t="s">
        <v>459</v>
      </c>
      <c r="J104" s="173" t="s">
        <v>1666</v>
      </c>
      <c r="K104" s="261">
        <v>13500</v>
      </c>
      <c r="L104" s="175"/>
    </row>
    <row r="105" spans="1:12" s="177" customFormat="1" ht="81" customHeight="1">
      <c r="A105" s="171">
        <v>105</v>
      </c>
      <c r="B105" s="172" t="s">
        <v>573</v>
      </c>
      <c r="C105" s="172" t="s">
        <v>442</v>
      </c>
      <c r="D105" s="172" t="s">
        <v>133</v>
      </c>
      <c r="E105" s="172" t="s">
        <v>1589</v>
      </c>
      <c r="F105" s="172" t="s">
        <v>876</v>
      </c>
      <c r="G105" s="172" t="s">
        <v>140</v>
      </c>
      <c r="H105" s="172" t="s">
        <v>883</v>
      </c>
      <c r="I105" s="172" t="s">
        <v>459</v>
      </c>
      <c r="J105" s="173" t="s">
        <v>1667</v>
      </c>
      <c r="K105" s="261">
        <v>5253800</v>
      </c>
      <c r="L105" s="175"/>
    </row>
    <row r="106" spans="1:12" s="177" customFormat="1" ht="53.25" customHeight="1">
      <c r="A106" s="171">
        <v>106</v>
      </c>
      <c r="B106" s="172" t="s">
        <v>573</v>
      </c>
      <c r="C106" s="172" t="s">
        <v>442</v>
      </c>
      <c r="D106" s="172" t="s">
        <v>133</v>
      </c>
      <c r="E106" s="172" t="s">
        <v>1589</v>
      </c>
      <c r="F106" s="172" t="s">
        <v>876</v>
      </c>
      <c r="G106" s="172" t="s">
        <v>140</v>
      </c>
      <c r="H106" s="172" t="s">
        <v>884</v>
      </c>
      <c r="I106" s="172" t="s">
        <v>459</v>
      </c>
      <c r="J106" s="173" t="s">
        <v>1668</v>
      </c>
      <c r="K106" s="261">
        <v>52300</v>
      </c>
      <c r="L106" s="175"/>
    </row>
    <row r="107" spans="1:12" s="177" customFormat="1" ht="95.25" customHeight="1">
      <c r="A107" s="171">
        <v>107</v>
      </c>
      <c r="B107" s="172" t="s">
        <v>573</v>
      </c>
      <c r="C107" s="172" t="s">
        <v>442</v>
      </c>
      <c r="D107" s="172" t="s">
        <v>133</v>
      </c>
      <c r="E107" s="172" t="s">
        <v>1589</v>
      </c>
      <c r="F107" s="172" t="s">
        <v>876</v>
      </c>
      <c r="G107" s="172" t="s">
        <v>140</v>
      </c>
      <c r="H107" s="172" t="s">
        <v>885</v>
      </c>
      <c r="I107" s="172" t="s">
        <v>459</v>
      </c>
      <c r="J107" s="173" t="s">
        <v>1669</v>
      </c>
      <c r="K107" s="261">
        <v>2471100</v>
      </c>
      <c r="L107" s="175"/>
    </row>
    <row r="108" spans="1:12" s="177" customFormat="1" ht="90.75" customHeight="1">
      <c r="A108" s="171">
        <v>108</v>
      </c>
      <c r="B108" s="172" t="s">
        <v>573</v>
      </c>
      <c r="C108" s="172" t="s">
        <v>442</v>
      </c>
      <c r="D108" s="172" t="s">
        <v>133</v>
      </c>
      <c r="E108" s="172" t="s">
        <v>1589</v>
      </c>
      <c r="F108" s="172" t="s">
        <v>876</v>
      </c>
      <c r="G108" s="172" t="s">
        <v>140</v>
      </c>
      <c r="H108" s="172" t="s">
        <v>886</v>
      </c>
      <c r="I108" s="172" t="s">
        <v>459</v>
      </c>
      <c r="J108" s="173" t="s">
        <v>1670</v>
      </c>
      <c r="K108" s="261">
        <v>101500</v>
      </c>
      <c r="L108" s="175"/>
    </row>
    <row r="109" spans="1:12" s="177" customFormat="1" ht="69.75" customHeight="1">
      <c r="A109" s="171">
        <v>109</v>
      </c>
      <c r="B109" s="172" t="s">
        <v>573</v>
      </c>
      <c r="C109" s="172" t="s">
        <v>442</v>
      </c>
      <c r="D109" s="172" t="s">
        <v>133</v>
      </c>
      <c r="E109" s="172" t="s">
        <v>1589</v>
      </c>
      <c r="F109" s="172" t="s">
        <v>876</v>
      </c>
      <c r="G109" s="172" t="s">
        <v>140</v>
      </c>
      <c r="H109" s="172" t="s">
        <v>887</v>
      </c>
      <c r="I109" s="172" t="s">
        <v>459</v>
      </c>
      <c r="J109" s="173" t="s">
        <v>1671</v>
      </c>
      <c r="K109" s="261">
        <v>201000</v>
      </c>
      <c r="L109" s="175"/>
    </row>
    <row r="110" spans="1:12" s="177" customFormat="1" ht="89.25" customHeight="1">
      <c r="A110" s="171">
        <v>110</v>
      </c>
      <c r="B110" s="172" t="s">
        <v>573</v>
      </c>
      <c r="C110" s="172" t="s">
        <v>442</v>
      </c>
      <c r="D110" s="172" t="s">
        <v>133</v>
      </c>
      <c r="E110" s="172" t="s">
        <v>1589</v>
      </c>
      <c r="F110" s="172" t="s">
        <v>876</v>
      </c>
      <c r="G110" s="172" t="s">
        <v>140</v>
      </c>
      <c r="H110" s="172" t="s">
        <v>889</v>
      </c>
      <c r="I110" s="172" t="s">
        <v>459</v>
      </c>
      <c r="J110" s="173" t="s">
        <v>1672</v>
      </c>
      <c r="K110" s="261">
        <v>1297600</v>
      </c>
      <c r="L110" s="175"/>
    </row>
    <row r="111" spans="1:12" s="177" customFormat="1" ht="113.25" customHeight="1">
      <c r="A111" s="171">
        <v>111</v>
      </c>
      <c r="B111" s="172" t="s">
        <v>573</v>
      </c>
      <c r="C111" s="172" t="s">
        <v>442</v>
      </c>
      <c r="D111" s="172" t="s">
        <v>133</v>
      </c>
      <c r="E111" s="172" t="s">
        <v>1589</v>
      </c>
      <c r="F111" s="172" t="s">
        <v>876</v>
      </c>
      <c r="G111" s="172" t="s">
        <v>140</v>
      </c>
      <c r="H111" s="172" t="s">
        <v>890</v>
      </c>
      <c r="I111" s="172" t="s">
        <v>459</v>
      </c>
      <c r="J111" s="173" t="s">
        <v>1673</v>
      </c>
      <c r="K111" s="261">
        <v>194000</v>
      </c>
      <c r="L111" s="175"/>
    </row>
    <row r="112" spans="1:12" s="177" customFormat="1" ht="150.75" customHeight="1">
      <c r="A112" s="171">
        <v>112</v>
      </c>
      <c r="B112" s="172" t="s">
        <v>573</v>
      </c>
      <c r="C112" s="172" t="s">
        <v>442</v>
      </c>
      <c r="D112" s="172" t="s">
        <v>133</v>
      </c>
      <c r="E112" s="172" t="s">
        <v>1589</v>
      </c>
      <c r="F112" s="172" t="s">
        <v>876</v>
      </c>
      <c r="G112" s="172" t="s">
        <v>140</v>
      </c>
      <c r="H112" s="172" t="s">
        <v>891</v>
      </c>
      <c r="I112" s="172" t="s">
        <v>459</v>
      </c>
      <c r="J112" s="173" t="s">
        <v>1674</v>
      </c>
      <c r="K112" s="261">
        <v>127820800</v>
      </c>
      <c r="L112" s="175"/>
    </row>
    <row r="113" spans="1:12" s="177" customFormat="1" ht="87" customHeight="1">
      <c r="A113" s="171">
        <v>113</v>
      </c>
      <c r="B113" s="172" t="s">
        <v>573</v>
      </c>
      <c r="C113" s="172" t="s">
        <v>442</v>
      </c>
      <c r="D113" s="172" t="s">
        <v>133</v>
      </c>
      <c r="E113" s="172" t="s">
        <v>1589</v>
      </c>
      <c r="F113" s="172" t="s">
        <v>876</v>
      </c>
      <c r="G113" s="172" t="s">
        <v>140</v>
      </c>
      <c r="H113" s="172" t="s">
        <v>892</v>
      </c>
      <c r="I113" s="172" t="s">
        <v>459</v>
      </c>
      <c r="J113" s="173" t="s">
        <v>1675</v>
      </c>
      <c r="K113" s="261">
        <v>15982400</v>
      </c>
      <c r="L113" s="175"/>
    </row>
    <row r="114" spans="1:12" s="177" customFormat="1" ht="78.75" customHeight="1">
      <c r="A114" s="171">
        <v>114</v>
      </c>
      <c r="B114" s="172" t="s">
        <v>573</v>
      </c>
      <c r="C114" s="172" t="s">
        <v>442</v>
      </c>
      <c r="D114" s="172" t="s">
        <v>133</v>
      </c>
      <c r="E114" s="172" t="s">
        <v>1589</v>
      </c>
      <c r="F114" s="172" t="s">
        <v>876</v>
      </c>
      <c r="G114" s="172" t="s">
        <v>140</v>
      </c>
      <c r="H114" s="172" t="s">
        <v>894</v>
      </c>
      <c r="I114" s="172" t="s">
        <v>459</v>
      </c>
      <c r="J114" s="173" t="s">
        <v>1676</v>
      </c>
      <c r="K114" s="261">
        <v>40689200</v>
      </c>
      <c r="L114" s="175"/>
    </row>
    <row r="115" spans="1:12" s="177" customFormat="1" ht="143.25" customHeight="1">
      <c r="A115" s="171">
        <v>115</v>
      </c>
      <c r="B115" s="172" t="s">
        <v>573</v>
      </c>
      <c r="C115" s="172" t="s">
        <v>442</v>
      </c>
      <c r="D115" s="172" t="s">
        <v>133</v>
      </c>
      <c r="E115" s="172" t="s">
        <v>1589</v>
      </c>
      <c r="F115" s="172" t="s">
        <v>876</v>
      </c>
      <c r="G115" s="172" t="s">
        <v>140</v>
      </c>
      <c r="H115" s="172" t="s">
        <v>896</v>
      </c>
      <c r="I115" s="172" t="s">
        <v>459</v>
      </c>
      <c r="J115" s="173" t="s">
        <v>1664</v>
      </c>
      <c r="K115" s="261">
        <v>27285700</v>
      </c>
      <c r="L115" s="175"/>
    </row>
    <row r="116" spans="1:12" s="177" customFormat="1" ht="95.25" customHeight="1">
      <c r="A116" s="171">
        <v>116</v>
      </c>
      <c r="B116" s="172" t="s">
        <v>573</v>
      </c>
      <c r="C116" s="172" t="s">
        <v>442</v>
      </c>
      <c r="D116" s="172" t="s">
        <v>133</v>
      </c>
      <c r="E116" s="172" t="s">
        <v>1589</v>
      </c>
      <c r="F116" s="172" t="s">
        <v>876</v>
      </c>
      <c r="G116" s="172" t="s">
        <v>140</v>
      </c>
      <c r="H116" s="172" t="s">
        <v>897</v>
      </c>
      <c r="I116" s="172" t="s">
        <v>459</v>
      </c>
      <c r="J116" s="173" t="s">
        <v>1677</v>
      </c>
      <c r="K116" s="261">
        <v>12511700</v>
      </c>
      <c r="L116" s="175"/>
    </row>
    <row r="117" spans="1:12" s="177" customFormat="1" ht="72" customHeight="1">
      <c r="A117" s="171">
        <v>117</v>
      </c>
      <c r="B117" s="172" t="s">
        <v>573</v>
      </c>
      <c r="C117" s="172" t="s">
        <v>442</v>
      </c>
      <c r="D117" s="172" t="s">
        <v>133</v>
      </c>
      <c r="E117" s="172" t="s">
        <v>1589</v>
      </c>
      <c r="F117" s="172" t="s">
        <v>876</v>
      </c>
      <c r="G117" s="172" t="s">
        <v>140</v>
      </c>
      <c r="H117" s="172" t="s">
        <v>899</v>
      </c>
      <c r="I117" s="172" t="s">
        <v>459</v>
      </c>
      <c r="J117" s="173" t="s">
        <v>1678</v>
      </c>
      <c r="K117" s="261">
        <v>469700</v>
      </c>
      <c r="L117" s="175"/>
    </row>
    <row r="118" spans="1:12" s="177" customFormat="1" ht="59.25" customHeight="1">
      <c r="A118" s="171">
        <v>118</v>
      </c>
      <c r="B118" s="172" t="s">
        <v>573</v>
      </c>
      <c r="C118" s="172" t="s">
        <v>442</v>
      </c>
      <c r="D118" s="172" t="s">
        <v>133</v>
      </c>
      <c r="E118" s="172" t="s">
        <v>1589</v>
      </c>
      <c r="F118" s="172" t="s">
        <v>876</v>
      </c>
      <c r="G118" s="172" t="s">
        <v>140</v>
      </c>
      <c r="H118" s="172" t="s">
        <v>1679</v>
      </c>
      <c r="I118" s="172" t="s">
        <v>459</v>
      </c>
      <c r="J118" s="173" t="s">
        <v>1680</v>
      </c>
      <c r="K118" s="261">
        <v>1648100</v>
      </c>
      <c r="L118" s="175"/>
    </row>
    <row r="119" spans="1:12" s="177" customFormat="1" ht="51.75" customHeight="1">
      <c r="A119" s="171">
        <v>119</v>
      </c>
      <c r="B119" s="172" t="s">
        <v>573</v>
      </c>
      <c r="C119" s="172" t="s">
        <v>442</v>
      </c>
      <c r="D119" s="172" t="s">
        <v>133</v>
      </c>
      <c r="E119" s="172" t="s">
        <v>1589</v>
      </c>
      <c r="F119" s="172" t="s">
        <v>900</v>
      </c>
      <c r="G119" s="172" t="s">
        <v>126</v>
      </c>
      <c r="H119" s="172" t="s">
        <v>127</v>
      </c>
      <c r="I119" s="172" t="s">
        <v>459</v>
      </c>
      <c r="J119" s="173" t="s">
        <v>1600</v>
      </c>
      <c r="K119" s="261">
        <f>K120</f>
        <v>742700</v>
      </c>
      <c r="L119" s="175"/>
    </row>
    <row r="120" spans="1:12" s="177" customFormat="1" ht="81" customHeight="1">
      <c r="A120" s="171">
        <v>120</v>
      </c>
      <c r="B120" s="172" t="s">
        <v>573</v>
      </c>
      <c r="C120" s="172" t="s">
        <v>442</v>
      </c>
      <c r="D120" s="172" t="s">
        <v>133</v>
      </c>
      <c r="E120" s="172" t="s">
        <v>1589</v>
      </c>
      <c r="F120" s="172" t="s">
        <v>900</v>
      </c>
      <c r="G120" s="172" t="s">
        <v>140</v>
      </c>
      <c r="H120" s="172" t="s">
        <v>127</v>
      </c>
      <c r="I120" s="172" t="s">
        <v>459</v>
      </c>
      <c r="J120" s="173" t="s">
        <v>1681</v>
      </c>
      <c r="K120" s="261">
        <v>742700</v>
      </c>
      <c r="L120" s="175"/>
    </row>
    <row r="121" spans="1:12" s="177" customFormat="1" ht="42.75" customHeight="1">
      <c r="A121" s="171">
        <v>121</v>
      </c>
      <c r="B121" s="172" t="s">
        <v>573</v>
      </c>
      <c r="C121" s="172" t="s">
        <v>442</v>
      </c>
      <c r="D121" s="172" t="s">
        <v>133</v>
      </c>
      <c r="E121" s="172" t="s">
        <v>334</v>
      </c>
      <c r="F121" s="172" t="s">
        <v>1601</v>
      </c>
      <c r="G121" s="172" t="s">
        <v>126</v>
      </c>
      <c r="H121" s="172" t="s">
        <v>127</v>
      </c>
      <c r="I121" s="172" t="s">
        <v>459</v>
      </c>
      <c r="J121" s="173" t="s">
        <v>1602</v>
      </c>
      <c r="K121" s="261">
        <f>K122</f>
        <v>5618200</v>
      </c>
      <c r="L121" s="175"/>
    </row>
    <row r="122" spans="1:12" s="177" customFormat="1" ht="81.75" customHeight="1">
      <c r="A122" s="171">
        <v>122</v>
      </c>
      <c r="B122" s="172" t="s">
        <v>573</v>
      </c>
      <c r="C122" s="172" t="s">
        <v>442</v>
      </c>
      <c r="D122" s="172" t="s">
        <v>133</v>
      </c>
      <c r="E122" s="172" t="s">
        <v>334</v>
      </c>
      <c r="F122" s="172" t="s">
        <v>1601</v>
      </c>
      <c r="G122" s="172" t="s">
        <v>140</v>
      </c>
      <c r="H122" s="172" t="s">
        <v>127</v>
      </c>
      <c r="I122" s="172" t="s">
        <v>459</v>
      </c>
      <c r="J122" s="173" t="s">
        <v>1682</v>
      </c>
      <c r="K122" s="261">
        <v>5618200</v>
      </c>
      <c r="L122" s="175"/>
    </row>
    <row r="123" spans="1:12" s="177" customFormat="1" ht="33" customHeight="1">
      <c r="A123" s="171">
        <v>123</v>
      </c>
      <c r="B123" s="172" t="s">
        <v>573</v>
      </c>
      <c r="C123" s="172" t="s">
        <v>442</v>
      </c>
      <c r="D123" s="172" t="s">
        <v>133</v>
      </c>
      <c r="E123" s="172" t="s">
        <v>334</v>
      </c>
      <c r="F123" s="172" t="s">
        <v>1603</v>
      </c>
      <c r="G123" s="172" t="s">
        <v>126</v>
      </c>
      <c r="H123" s="172" t="s">
        <v>127</v>
      </c>
      <c r="I123" s="172" t="s">
        <v>459</v>
      </c>
      <c r="J123" s="173" t="s">
        <v>1604</v>
      </c>
      <c r="K123" s="261">
        <f>K124</f>
        <v>1443900</v>
      </c>
      <c r="L123" s="175"/>
    </row>
    <row r="124" spans="1:12" s="177" customFormat="1" ht="53.25" customHeight="1">
      <c r="A124" s="171">
        <v>124</v>
      </c>
      <c r="B124" s="172" t="s">
        <v>573</v>
      </c>
      <c r="C124" s="172" t="s">
        <v>442</v>
      </c>
      <c r="D124" s="172" t="s">
        <v>133</v>
      </c>
      <c r="E124" s="172" t="s">
        <v>334</v>
      </c>
      <c r="F124" s="172" t="s">
        <v>1603</v>
      </c>
      <c r="G124" s="172" t="s">
        <v>140</v>
      </c>
      <c r="H124" s="172" t="s">
        <v>127</v>
      </c>
      <c r="I124" s="172" t="s">
        <v>459</v>
      </c>
      <c r="J124" s="173" t="s">
        <v>1683</v>
      </c>
      <c r="K124" s="261">
        <v>1443900</v>
      </c>
      <c r="L124" s="175"/>
    </row>
    <row r="125" spans="1:12" s="177" customFormat="1" ht="53.25" customHeight="1">
      <c r="A125" s="171">
        <v>125</v>
      </c>
      <c r="B125" s="172" t="s">
        <v>573</v>
      </c>
      <c r="C125" s="172" t="s">
        <v>442</v>
      </c>
      <c r="D125" s="172" t="s">
        <v>133</v>
      </c>
      <c r="E125" s="172" t="s">
        <v>334</v>
      </c>
      <c r="F125" s="172" t="s">
        <v>270</v>
      </c>
      <c r="G125" s="172" t="s">
        <v>126</v>
      </c>
      <c r="H125" s="172" t="s">
        <v>127</v>
      </c>
      <c r="I125" s="172" t="s">
        <v>459</v>
      </c>
      <c r="J125" s="173" t="s">
        <v>1684</v>
      </c>
      <c r="K125" s="261">
        <f>K126</f>
        <v>26700</v>
      </c>
      <c r="L125" s="175"/>
    </row>
    <row r="126" spans="1:12" s="177" customFormat="1" ht="59.25" customHeight="1">
      <c r="A126" s="171">
        <v>126</v>
      </c>
      <c r="B126" s="172" t="s">
        <v>573</v>
      </c>
      <c r="C126" s="172" t="s">
        <v>442</v>
      </c>
      <c r="D126" s="172" t="s">
        <v>133</v>
      </c>
      <c r="E126" s="172" t="s">
        <v>334</v>
      </c>
      <c r="F126" s="172" t="s">
        <v>270</v>
      </c>
      <c r="G126" s="172" t="s">
        <v>140</v>
      </c>
      <c r="H126" s="172" t="s">
        <v>127</v>
      </c>
      <c r="I126" s="172" t="s">
        <v>459</v>
      </c>
      <c r="J126" s="173" t="s">
        <v>1685</v>
      </c>
      <c r="K126" s="261">
        <v>26700</v>
      </c>
      <c r="L126" s="175"/>
    </row>
    <row r="127" spans="1:12" s="177" customFormat="1" ht="33.75" customHeight="1">
      <c r="A127" s="171">
        <v>127</v>
      </c>
      <c r="B127" s="172" t="s">
        <v>573</v>
      </c>
      <c r="C127" s="172" t="s">
        <v>442</v>
      </c>
      <c r="D127" s="172" t="s">
        <v>133</v>
      </c>
      <c r="E127" s="172" t="s">
        <v>334</v>
      </c>
      <c r="F127" s="172" t="s">
        <v>1686</v>
      </c>
      <c r="G127" s="172" t="s">
        <v>126</v>
      </c>
      <c r="H127" s="172" t="s">
        <v>127</v>
      </c>
      <c r="I127" s="172" t="s">
        <v>459</v>
      </c>
      <c r="J127" s="173" t="s">
        <v>1687</v>
      </c>
      <c r="K127" s="261">
        <f>K128</f>
        <v>58300</v>
      </c>
      <c r="L127" s="175"/>
    </row>
    <row r="128" spans="1:12" s="177" customFormat="1" ht="69.75" customHeight="1">
      <c r="A128" s="171">
        <v>128</v>
      </c>
      <c r="B128" s="172" t="s">
        <v>573</v>
      </c>
      <c r="C128" s="172" t="s">
        <v>442</v>
      </c>
      <c r="D128" s="172" t="s">
        <v>133</v>
      </c>
      <c r="E128" s="172" t="s">
        <v>334</v>
      </c>
      <c r="F128" s="172" t="s">
        <v>1686</v>
      </c>
      <c r="G128" s="172" t="s">
        <v>140</v>
      </c>
      <c r="H128" s="172" t="s">
        <v>127</v>
      </c>
      <c r="I128" s="172" t="s">
        <v>459</v>
      </c>
      <c r="J128" s="173" t="s">
        <v>1688</v>
      </c>
      <c r="K128" s="261">
        <v>58300</v>
      </c>
      <c r="L128" s="175"/>
    </row>
    <row r="129" spans="1:13" s="177" customFormat="1" ht="26.25" customHeight="1">
      <c r="A129" s="171"/>
      <c r="B129" s="172" t="s">
        <v>573</v>
      </c>
      <c r="C129" s="172" t="s">
        <v>442</v>
      </c>
      <c r="D129" s="172" t="s">
        <v>133</v>
      </c>
      <c r="E129" s="172" t="s">
        <v>1605</v>
      </c>
      <c r="F129" s="172" t="s">
        <v>125</v>
      </c>
      <c r="G129" s="172" t="s">
        <v>126</v>
      </c>
      <c r="H129" s="172" t="s">
        <v>127</v>
      </c>
      <c r="I129" s="172" t="s">
        <v>459</v>
      </c>
      <c r="J129" s="173" t="s">
        <v>461</v>
      </c>
      <c r="K129" s="261">
        <f>K130</f>
        <v>29624054.390000001</v>
      </c>
      <c r="L129" s="175"/>
    </row>
    <row r="130" spans="1:13" s="177" customFormat="1" ht="45.75" customHeight="1">
      <c r="A130" s="171"/>
      <c r="B130" s="172" t="s">
        <v>573</v>
      </c>
      <c r="C130" s="172" t="s">
        <v>442</v>
      </c>
      <c r="D130" s="172" t="s">
        <v>133</v>
      </c>
      <c r="E130" s="172" t="s">
        <v>1605</v>
      </c>
      <c r="F130" s="172" t="s">
        <v>462</v>
      </c>
      <c r="G130" s="172" t="s">
        <v>126</v>
      </c>
      <c r="H130" s="172" t="s">
        <v>127</v>
      </c>
      <c r="I130" s="172" t="s">
        <v>459</v>
      </c>
      <c r="J130" s="173" t="s">
        <v>1606</v>
      </c>
      <c r="K130" s="261">
        <f>K131</f>
        <v>29624054.390000001</v>
      </c>
      <c r="L130" s="175"/>
    </row>
    <row r="131" spans="1:13" s="177" customFormat="1" ht="40.5" customHeight="1">
      <c r="A131" s="171"/>
      <c r="B131" s="172" t="s">
        <v>573</v>
      </c>
      <c r="C131" s="172" t="s">
        <v>442</v>
      </c>
      <c r="D131" s="172" t="s">
        <v>133</v>
      </c>
      <c r="E131" s="172" t="s">
        <v>1605</v>
      </c>
      <c r="F131" s="172" t="s">
        <v>462</v>
      </c>
      <c r="G131" s="172" t="s">
        <v>140</v>
      </c>
      <c r="H131" s="172" t="s">
        <v>127</v>
      </c>
      <c r="I131" s="172" t="s">
        <v>459</v>
      </c>
      <c r="J131" s="173" t="s">
        <v>1063</v>
      </c>
      <c r="K131" s="261">
        <v>29624054.390000001</v>
      </c>
      <c r="L131" s="175"/>
    </row>
    <row r="132" spans="1:13" s="177" customFormat="1" ht="21" customHeight="1">
      <c r="A132" s="302" t="s">
        <v>1607</v>
      </c>
      <c r="B132" s="302"/>
      <c r="C132" s="302"/>
      <c r="D132" s="302"/>
      <c r="E132" s="302"/>
      <c r="F132" s="302"/>
      <c r="G132" s="302"/>
      <c r="H132" s="302"/>
      <c r="I132" s="302"/>
      <c r="J132" s="302"/>
      <c r="K132" s="257">
        <f>K11+K86</f>
        <v>612643919.42999995</v>
      </c>
      <c r="L132" s="209"/>
      <c r="M132" s="200"/>
    </row>
    <row r="133" spans="1:13" s="177" customFormat="1">
      <c r="A133" s="178"/>
      <c r="B133" s="179"/>
      <c r="C133" s="179"/>
      <c r="D133" s="179"/>
      <c r="E133" s="179"/>
      <c r="F133" s="179"/>
      <c r="G133" s="179"/>
      <c r="H133" s="179"/>
      <c r="I133" s="179"/>
      <c r="J133" s="179"/>
      <c r="K133" s="210">
        <v>612043919.42999995</v>
      </c>
      <c r="L133" s="175"/>
    </row>
    <row r="134" spans="1:13">
      <c r="K134" s="210">
        <f>K132-K133</f>
        <v>600000</v>
      </c>
      <c r="L134" s="175"/>
    </row>
    <row r="135" spans="1:13">
      <c r="K135" s="210">
        <f>K132+'[6]дох 2018-2019'!K133+'[6]дох 2018-2019'!L133</f>
        <v>1737804196.0434356</v>
      </c>
      <c r="L135" s="175"/>
    </row>
    <row r="136" spans="1:13">
      <c r="L136" s="175"/>
    </row>
    <row r="137" spans="1:13">
      <c r="L137" s="175"/>
    </row>
    <row r="138" spans="1:13">
      <c r="L138" s="175"/>
    </row>
    <row r="139" spans="1:13">
      <c r="L139" s="175"/>
    </row>
    <row r="140" spans="1:13">
      <c r="L140" s="175"/>
    </row>
    <row r="141" spans="1:13">
      <c r="L141" s="175"/>
    </row>
    <row r="142" spans="1:13">
      <c r="L142" s="175"/>
    </row>
    <row r="143" spans="1:13">
      <c r="L143" s="175"/>
    </row>
    <row r="144" spans="1:13">
      <c r="L144" s="175"/>
    </row>
    <row r="145" spans="12:12">
      <c r="L145" s="175"/>
    </row>
    <row r="146" spans="12:12">
      <c r="L146" s="175"/>
    </row>
    <row r="147" spans="12:12">
      <c r="L147" s="175"/>
    </row>
    <row r="148" spans="12:12">
      <c r="L148" s="175"/>
    </row>
    <row r="149" spans="12:12">
      <c r="L149" s="175"/>
    </row>
    <row r="150" spans="12:12">
      <c r="L150" s="175"/>
    </row>
    <row r="151" spans="12:12">
      <c r="L151" s="175"/>
    </row>
    <row r="152" spans="12:12">
      <c r="L152" s="175"/>
    </row>
    <row r="153" spans="12:12">
      <c r="L153" s="175"/>
    </row>
    <row r="154" spans="12:12">
      <c r="L154" s="175"/>
    </row>
    <row r="155" spans="12:12">
      <c r="L155" s="175"/>
    </row>
    <row r="156" spans="12:12">
      <c r="L156" s="175"/>
    </row>
    <row r="157" spans="12:12">
      <c r="L157" s="175"/>
    </row>
    <row r="158" spans="12:12">
      <c r="L158" s="175"/>
    </row>
    <row r="159" spans="12:12">
      <c r="L159" s="175"/>
    </row>
  </sheetData>
  <mergeCells count="12">
    <mergeCell ref="A132:J132"/>
    <mergeCell ref="J2:K2"/>
    <mergeCell ref="J3:K3"/>
    <mergeCell ref="J4:K4"/>
    <mergeCell ref="A5:K5"/>
    <mergeCell ref="A7:A9"/>
    <mergeCell ref="B7:I7"/>
    <mergeCell ref="J7:J9"/>
    <mergeCell ref="K7:K9"/>
    <mergeCell ref="B8:B9"/>
    <mergeCell ref="C8:G8"/>
    <mergeCell ref="H8:I8"/>
  </mergeCells>
  <phoneticPr fontId="22" type="noConversion"/>
  <printOptions horizontalCentered="1"/>
  <pageMargins left="0.78740157480314965" right="0.78740157480314965" top="0.39370078740157483" bottom="0.39370078740157483" header="0.31496062992125984" footer="0.31496062992125984"/>
  <pageSetup paperSize="9" scale="64" fitToHeight="0" orientation="portrait"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AS160"/>
  <sheetViews>
    <sheetView view="pageBreakPreview" zoomScaleNormal="75" zoomScaleSheetLayoutView="100" workbookViewId="0">
      <selection activeCell="L11" sqref="L11"/>
    </sheetView>
  </sheetViews>
  <sheetFormatPr defaultColWidth="9.140625" defaultRowHeight="15.75" outlineLevelRow="3"/>
  <cols>
    <col min="1" max="1" width="4.42578125" style="178" customWidth="1"/>
    <col min="2" max="2" width="4.5703125" style="179" customWidth="1"/>
    <col min="3" max="3" width="3.140625" style="179" customWidth="1"/>
    <col min="4" max="4" width="3.42578125" style="179" customWidth="1"/>
    <col min="5" max="5" width="3.28515625" style="179" customWidth="1"/>
    <col min="6" max="6" width="4.42578125" style="179" customWidth="1"/>
    <col min="7" max="7" width="3" style="179" customWidth="1"/>
    <col min="8" max="8" width="5" style="179" customWidth="1"/>
    <col min="9" max="9" width="6.7109375" style="179" customWidth="1"/>
    <col min="10" max="10" width="72.28515625" style="179" customWidth="1"/>
    <col min="11" max="12" width="18.28515625" style="178" customWidth="1"/>
    <col min="13" max="13" width="4" style="180" bestFit="1" customWidth="1"/>
    <col min="14" max="14" width="6.85546875" style="180" customWidth="1"/>
    <col min="15" max="15" width="4.140625" style="180" customWidth="1"/>
    <col min="16" max="16" width="3.7109375" style="180" customWidth="1"/>
    <col min="17" max="17" width="4.5703125" style="180" customWidth="1"/>
    <col min="18" max="18" width="2.7109375" style="180" bestFit="1" customWidth="1"/>
    <col min="19" max="19" width="4.42578125" style="180" bestFit="1" customWidth="1"/>
    <col min="20" max="20" width="3.5703125" style="180" bestFit="1" customWidth="1"/>
    <col min="21" max="21" width="10.85546875" style="180" bestFit="1" customWidth="1"/>
    <col min="22" max="23" width="11" style="181" bestFit="1" customWidth="1"/>
    <col min="24" max="26" width="9.42578125" style="180" customWidth="1"/>
    <col min="27" max="27" width="5.7109375" style="180" customWidth="1"/>
    <col min="28" max="31" width="4.28515625" style="180" customWidth="1"/>
    <col min="32" max="45" width="9.140625" style="180"/>
    <col min="46" max="16384" width="9.140625" style="178"/>
  </cols>
  <sheetData>
    <row r="1" spans="1:45">
      <c r="K1" s="324" t="s">
        <v>1609</v>
      </c>
      <c r="L1" s="324"/>
    </row>
    <row r="2" spans="1:45">
      <c r="J2" s="303" t="s">
        <v>363</v>
      </c>
      <c r="K2" s="303"/>
      <c r="L2" s="303"/>
    </row>
    <row r="3" spans="1:45">
      <c r="J3" s="303" t="s">
        <v>1631</v>
      </c>
      <c r="K3" s="303"/>
      <c r="L3" s="303"/>
    </row>
    <row r="4" spans="1:45" s="164" customFormat="1">
      <c r="A4" s="225"/>
      <c r="B4" s="226"/>
      <c r="C4" s="226"/>
      <c r="D4" s="226"/>
      <c r="E4" s="226"/>
      <c r="F4" s="226"/>
      <c r="G4" s="226"/>
      <c r="H4" s="226"/>
      <c r="I4" s="226"/>
      <c r="J4" s="304" t="s">
        <v>1738</v>
      </c>
      <c r="K4" s="305"/>
      <c r="L4" s="305"/>
      <c r="M4" s="162"/>
      <c r="N4" s="162"/>
      <c r="O4" s="162"/>
      <c r="P4" s="162"/>
      <c r="Q4" s="162"/>
      <c r="R4" s="162"/>
      <c r="S4" s="162"/>
      <c r="T4" s="162"/>
      <c r="U4" s="162"/>
      <c r="V4" s="163"/>
      <c r="W4" s="163"/>
      <c r="X4" s="162"/>
      <c r="Y4" s="162"/>
      <c r="Z4" s="162"/>
      <c r="AA4" s="162"/>
      <c r="AB4" s="162"/>
      <c r="AC4" s="162"/>
      <c r="AD4" s="162"/>
      <c r="AE4" s="162"/>
      <c r="AF4" s="162"/>
      <c r="AG4" s="162"/>
      <c r="AH4" s="162"/>
      <c r="AI4" s="162"/>
      <c r="AJ4" s="162"/>
      <c r="AK4" s="162"/>
      <c r="AL4" s="162"/>
      <c r="AM4" s="162"/>
      <c r="AN4" s="162"/>
      <c r="AO4" s="162"/>
      <c r="AP4" s="162"/>
      <c r="AQ4" s="162"/>
      <c r="AR4" s="162"/>
      <c r="AS4" s="162"/>
    </row>
    <row r="5" spans="1:45" s="164" customFormat="1">
      <c r="A5" s="225"/>
      <c r="B5" s="226"/>
      <c r="C5" s="226"/>
      <c r="D5" s="226"/>
      <c r="E5" s="226"/>
      <c r="F5" s="226"/>
      <c r="G5" s="226"/>
      <c r="H5" s="226"/>
      <c r="I5" s="226"/>
      <c r="J5" s="223"/>
      <c r="K5" s="223"/>
      <c r="L5" s="223"/>
      <c r="M5" s="162"/>
      <c r="N5" s="162"/>
      <c r="O5" s="162"/>
      <c r="P5" s="162"/>
      <c r="Q5" s="162"/>
      <c r="R5" s="162"/>
      <c r="S5" s="162"/>
      <c r="T5" s="162"/>
      <c r="U5" s="162"/>
      <c r="V5" s="163"/>
      <c r="W5" s="163"/>
      <c r="X5" s="162"/>
      <c r="Y5" s="162"/>
      <c r="Z5" s="162"/>
      <c r="AA5" s="162"/>
      <c r="AB5" s="162"/>
      <c r="AC5" s="162"/>
      <c r="AD5" s="162"/>
      <c r="AE5" s="162"/>
      <c r="AF5" s="162"/>
      <c r="AG5" s="162"/>
      <c r="AH5" s="162"/>
      <c r="AI5" s="162"/>
      <c r="AJ5" s="162"/>
      <c r="AK5" s="162"/>
      <c r="AL5" s="162"/>
      <c r="AM5" s="162"/>
      <c r="AN5" s="162"/>
      <c r="AO5" s="162"/>
      <c r="AP5" s="162"/>
      <c r="AQ5" s="162"/>
      <c r="AR5" s="162"/>
      <c r="AS5" s="162"/>
    </row>
    <row r="6" spans="1:45" s="164" customFormat="1" ht="15.75" customHeight="1">
      <c r="A6" s="306" t="s">
        <v>1689</v>
      </c>
      <c r="B6" s="306"/>
      <c r="C6" s="306"/>
      <c r="D6" s="306"/>
      <c r="E6" s="306"/>
      <c r="F6" s="306"/>
      <c r="G6" s="306"/>
      <c r="H6" s="306"/>
      <c r="I6" s="306"/>
      <c r="J6" s="306"/>
      <c r="K6" s="306"/>
      <c r="L6" s="306"/>
      <c r="M6" s="162"/>
      <c r="N6" s="162"/>
      <c r="O6" s="162"/>
      <c r="P6" s="162"/>
      <c r="Q6" s="162"/>
      <c r="R6" s="162"/>
      <c r="S6" s="162"/>
      <c r="T6" s="162"/>
      <c r="U6" s="162"/>
      <c r="V6" s="163"/>
      <c r="W6" s="163"/>
      <c r="X6" s="162"/>
      <c r="Y6" s="162"/>
      <c r="Z6" s="162"/>
      <c r="AA6" s="162"/>
      <c r="AB6" s="162"/>
      <c r="AC6" s="162"/>
      <c r="AD6" s="162"/>
      <c r="AE6" s="162"/>
      <c r="AF6" s="162"/>
      <c r="AG6" s="162"/>
      <c r="AH6" s="162"/>
      <c r="AI6" s="162"/>
      <c r="AJ6" s="162"/>
      <c r="AK6" s="162"/>
      <c r="AL6" s="162"/>
      <c r="AM6" s="162"/>
      <c r="AN6" s="162"/>
      <c r="AO6" s="162"/>
      <c r="AP6" s="162"/>
      <c r="AQ6" s="162"/>
      <c r="AR6" s="162"/>
      <c r="AS6" s="162"/>
    </row>
    <row r="7" spans="1:45" s="164" customFormat="1">
      <c r="A7" s="227"/>
      <c r="B7" s="227"/>
      <c r="C7" s="227"/>
      <c r="D7" s="227"/>
      <c r="E7" s="227"/>
      <c r="F7" s="227"/>
      <c r="G7" s="227"/>
      <c r="H7" s="227"/>
      <c r="I7" s="227"/>
      <c r="J7" s="227"/>
      <c r="K7" s="227"/>
      <c r="L7" s="182" t="s">
        <v>444</v>
      </c>
      <c r="M7" s="162"/>
      <c r="N7" s="162"/>
      <c r="O7" s="162"/>
      <c r="P7" s="162"/>
      <c r="Q7" s="162"/>
      <c r="R7" s="162"/>
      <c r="S7" s="162"/>
      <c r="T7" s="162"/>
      <c r="U7" s="162"/>
      <c r="V7" s="163"/>
      <c r="W7" s="163"/>
      <c r="X7" s="162"/>
      <c r="Y7" s="162"/>
      <c r="Z7" s="162"/>
      <c r="AA7" s="162"/>
      <c r="AB7" s="162"/>
      <c r="AC7" s="162"/>
      <c r="AD7" s="162"/>
      <c r="AE7" s="162"/>
      <c r="AF7" s="162"/>
      <c r="AG7" s="162"/>
      <c r="AH7" s="162"/>
      <c r="AI7" s="162"/>
      <c r="AJ7" s="162"/>
      <c r="AK7" s="162"/>
      <c r="AL7" s="162"/>
      <c r="AM7" s="162"/>
      <c r="AN7" s="162"/>
      <c r="AO7" s="162"/>
      <c r="AP7" s="162"/>
      <c r="AQ7" s="162"/>
      <c r="AR7" s="162"/>
      <c r="AS7" s="162"/>
    </row>
    <row r="8" spans="1:45" s="167" customFormat="1" ht="22.5" customHeight="1">
      <c r="A8" s="307" t="s">
        <v>443</v>
      </c>
      <c r="B8" s="310" t="s">
        <v>120</v>
      </c>
      <c r="C8" s="311"/>
      <c r="D8" s="311"/>
      <c r="E8" s="311"/>
      <c r="F8" s="311"/>
      <c r="G8" s="311"/>
      <c r="H8" s="311"/>
      <c r="I8" s="312"/>
      <c r="J8" s="313" t="s">
        <v>121</v>
      </c>
      <c r="K8" s="325" t="s">
        <v>1692</v>
      </c>
      <c r="L8" s="325" t="s">
        <v>1693</v>
      </c>
      <c r="M8" s="165"/>
      <c r="N8" s="165"/>
      <c r="O8" s="165"/>
      <c r="P8" s="165"/>
      <c r="Q8" s="165"/>
      <c r="R8" s="165"/>
      <c r="S8" s="165"/>
      <c r="T8" s="165"/>
      <c r="U8" s="165"/>
      <c r="V8" s="166"/>
      <c r="W8" s="166"/>
      <c r="X8" s="165"/>
      <c r="Y8" s="165"/>
      <c r="Z8" s="165"/>
      <c r="AA8" s="165"/>
      <c r="AB8" s="165"/>
      <c r="AC8" s="165"/>
      <c r="AD8" s="165"/>
      <c r="AE8" s="165"/>
      <c r="AF8" s="165"/>
      <c r="AG8" s="165"/>
      <c r="AH8" s="165"/>
      <c r="AI8" s="165"/>
      <c r="AJ8" s="165"/>
      <c r="AK8" s="165"/>
      <c r="AL8" s="165"/>
      <c r="AM8" s="165"/>
      <c r="AN8" s="165"/>
      <c r="AO8" s="165"/>
      <c r="AP8" s="165"/>
      <c r="AQ8" s="165"/>
      <c r="AR8" s="165"/>
      <c r="AS8" s="165"/>
    </row>
    <row r="9" spans="1:45" s="167" customFormat="1" ht="41.25" customHeight="1">
      <c r="A9" s="308"/>
      <c r="B9" s="319" t="s">
        <v>122</v>
      </c>
      <c r="C9" s="320" t="s">
        <v>1075</v>
      </c>
      <c r="D9" s="320"/>
      <c r="E9" s="320"/>
      <c r="F9" s="320"/>
      <c r="G9" s="320"/>
      <c r="H9" s="320" t="s">
        <v>1076</v>
      </c>
      <c r="I9" s="320"/>
      <c r="J9" s="314"/>
      <c r="K9" s="325"/>
      <c r="L9" s="325"/>
      <c r="M9" s="165"/>
      <c r="N9" s="165"/>
      <c r="O9" s="165"/>
      <c r="P9" s="165"/>
      <c r="Q9" s="165"/>
      <c r="R9" s="165"/>
      <c r="S9" s="165"/>
      <c r="T9" s="165"/>
      <c r="U9" s="165"/>
      <c r="V9" s="166"/>
      <c r="W9" s="166"/>
      <c r="X9" s="165"/>
      <c r="Y9" s="165"/>
      <c r="Z9" s="165"/>
      <c r="AA9" s="165"/>
      <c r="AB9" s="165"/>
      <c r="AC9" s="165"/>
      <c r="AD9" s="165"/>
      <c r="AE9" s="165"/>
      <c r="AF9" s="165"/>
      <c r="AG9" s="165"/>
      <c r="AH9" s="165"/>
      <c r="AI9" s="165"/>
      <c r="AJ9" s="165"/>
      <c r="AK9" s="165"/>
      <c r="AL9" s="165"/>
      <c r="AM9" s="165"/>
      <c r="AN9" s="165"/>
      <c r="AO9" s="165"/>
      <c r="AP9" s="165"/>
      <c r="AQ9" s="165"/>
      <c r="AR9" s="165"/>
      <c r="AS9" s="165"/>
    </row>
    <row r="10" spans="1:45" s="167" customFormat="1" ht="84" customHeight="1">
      <c r="A10" s="309"/>
      <c r="B10" s="319"/>
      <c r="C10" s="228" t="s">
        <v>1077</v>
      </c>
      <c r="D10" s="228" t="s">
        <v>1078</v>
      </c>
      <c r="E10" s="228" t="s">
        <v>1079</v>
      </c>
      <c r="F10" s="228" t="s">
        <v>1080</v>
      </c>
      <c r="G10" s="229" t="s">
        <v>1081</v>
      </c>
      <c r="H10" s="229" t="s">
        <v>123</v>
      </c>
      <c r="I10" s="229" t="s">
        <v>124</v>
      </c>
      <c r="J10" s="315"/>
      <c r="K10" s="325"/>
      <c r="L10" s="325"/>
      <c r="M10" s="165"/>
      <c r="N10" s="165"/>
      <c r="O10" s="165"/>
      <c r="P10" s="165"/>
      <c r="Q10" s="165"/>
      <c r="R10" s="165"/>
      <c r="S10" s="165"/>
      <c r="T10" s="165"/>
      <c r="U10" s="165"/>
      <c r="V10" s="166"/>
      <c r="W10" s="166"/>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row>
    <row r="11" spans="1:45" s="170" customFormat="1" ht="12.75">
      <c r="A11" s="230">
        <v>1</v>
      </c>
      <c r="B11" s="231" t="s">
        <v>442</v>
      </c>
      <c r="C11" s="231" t="s">
        <v>441</v>
      </c>
      <c r="D11" s="231" t="s">
        <v>449</v>
      </c>
      <c r="E11" s="231" t="s">
        <v>450</v>
      </c>
      <c r="F11" s="231" t="s">
        <v>542</v>
      </c>
      <c r="G11" s="231" t="s">
        <v>543</v>
      </c>
      <c r="H11" s="231" t="s">
        <v>544</v>
      </c>
      <c r="I11" s="231" t="s">
        <v>1630</v>
      </c>
      <c r="J11" s="232">
        <v>10</v>
      </c>
      <c r="K11" s="230">
        <v>11</v>
      </c>
      <c r="L11" s="230">
        <v>12</v>
      </c>
      <c r="M11" s="168"/>
      <c r="N11" s="168"/>
      <c r="O11" s="168"/>
      <c r="P11" s="168"/>
      <c r="Q11" s="168"/>
      <c r="R11" s="168"/>
      <c r="S11" s="168"/>
      <c r="T11" s="168"/>
      <c r="U11" s="168"/>
      <c r="V11" s="169"/>
      <c r="W11" s="169"/>
      <c r="X11" s="168"/>
      <c r="Y11" s="168"/>
      <c r="Z11" s="168"/>
      <c r="AA11" s="168"/>
      <c r="AB11" s="168"/>
      <c r="AC11" s="168"/>
      <c r="AD11" s="168"/>
      <c r="AE11" s="168"/>
      <c r="AF11" s="168"/>
      <c r="AG11" s="168"/>
      <c r="AH11" s="168"/>
      <c r="AI11" s="168"/>
      <c r="AJ11" s="168"/>
      <c r="AK11" s="168"/>
      <c r="AL11" s="168"/>
      <c r="AM11" s="168"/>
      <c r="AN11" s="168"/>
      <c r="AO11" s="168"/>
      <c r="AP11" s="168"/>
      <c r="AQ11" s="168"/>
      <c r="AR11" s="168"/>
      <c r="AS11" s="168"/>
    </row>
    <row r="12" spans="1:45" s="177" customFormat="1" ht="14.25" customHeight="1">
      <c r="A12" s="171">
        <v>1</v>
      </c>
      <c r="B12" s="172" t="s">
        <v>125</v>
      </c>
      <c r="C12" s="172" t="s">
        <v>448</v>
      </c>
      <c r="D12" s="172" t="s">
        <v>126</v>
      </c>
      <c r="E12" s="172" t="s">
        <v>126</v>
      </c>
      <c r="F12" s="172" t="s">
        <v>125</v>
      </c>
      <c r="G12" s="172" t="s">
        <v>126</v>
      </c>
      <c r="H12" s="172" t="s">
        <v>127</v>
      </c>
      <c r="I12" s="172" t="s">
        <v>125</v>
      </c>
      <c r="J12" s="173" t="s">
        <v>128</v>
      </c>
      <c r="K12" s="257">
        <f>K13+K22+K28+K35+K38+K49+K54+K58+K67+K84</f>
        <v>60873436.829630002</v>
      </c>
      <c r="L12" s="257">
        <f>L13+L22+L28+L35+L38+L49+L54+L58+L67+L84</f>
        <v>58852831.003805578</v>
      </c>
      <c r="M12" s="174"/>
      <c r="N12" s="174"/>
      <c r="O12" s="174"/>
      <c r="P12" s="174"/>
      <c r="Q12" s="174"/>
      <c r="R12" s="175"/>
      <c r="S12" s="175"/>
      <c r="T12" s="175"/>
      <c r="U12" s="175"/>
      <c r="V12" s="174"/>
      <c r="W12" s="174"/>
      <c r="X12" s="176"/>
      <c r="Y12" s="176"/>
      <c r="Z12" s="176"/>
      <c r="AA12" s="176"/>
      <c r="AB12" s="176"/>
      <c r="AC12" s="176"/>
      <c r="AD12" s="176"/>
      <c r="AE12" s="175"/>
      <c r="AF12" s="175"/>
      <c r="AG12" s="175"/>
      <c r="AH12" s="175"/>
      <c r="AI12" s="175"/>
      <c r="AJ12" s="175"/>
      <c r="AK12" s="175"/>
      <c r="AL12" s="175"/>
      <c r="AM12" s="175"/>
      <c r="AN12" s="175"/>
      <c r="AO12" s="175"/>
      <c r="AP12" s="175"/>
      <c r="AQ12" s="175"/>
      <c r="AR12" s="175"/>
      <c r="AS12" s="175"/>
    </row>
    <row r="13" spans="1:45" s="177" customFormat="1" ht="14.25" customHeight="1">
      <c r="A13" s="171">
        <v>2</v>
      </c>
      <c r="B13" s="172" t="s">
        <v>545</v>
      </c>
      <c r="C13" s="172" t="s">
        <v>448</v>
      </c>
      <c r="D13" s="172" t="s">
        <v>129</v>
      </c>
      <c r="E13" s="172" t="s">
        <v>126</v>
      </c>
      <c r="F13" s="172" t="s">
        <v>125</v>
      </c>
      <c r="G13" s="172" t="s">
        <v>126</v>
      </c>
      <c r="H13" s="172" t="s">
        <v>127</v>
      </c>
      <c r="I13" s="172" t="s">
        <v>125</v>
      </c>
      <c r="J13" s="173" t="s">
        <v>130</v>
      </c>
      <c r="K13" s="257">
        <f>K14+K17</f>
        <v>35904174.589630008</v>
      </c>
      <c r="L13" s="257">
        <f>L14+L17</f>
        <v>37304437.393805578</v>
      </c>
      <c r="M13" s="174"/>
      <c r="N13" s="174"/>
      <c r="O13" s="174"/>
      <c r="P13" s="174"/>
      <c r="Q13" s="174"/>
      <c r="R13" s="175"/>
      <c r="S13" s="175"/>
      <c r="T13" s="175"/>
      <c r="U13" s="174"/>
      <c r="V13" s="174"/>
      <c r="W13" s="174"/>
      <c r="X13" s="174"/>
      <c r="Y13" s="174"/>
      <c r="Z13" s="174"/>
      <c r="AA13" s="176"/>
      <c r="AB13" s="176"/>
      <c r="AC13" s="176"/>
      <c r="AD13" s="176"/>
      <c r="AE13" s="175"/>
      <c r="AF13" s="175"/>
      <c r="AG13" s="175"/>
      <c r="AH13" s="175"/>
      <c r="AI13" s="175"/>
      <c r="AJ13" s="175"/>
      <c r="AK13" s="175"/>
      <c r="AL13" s="175"/>
      <c r="AM13" s="175"/>
      <c r="AN13" s="175"/>
      <c r="AO13" s="175"/>
      <c r="AP13" s="175"/>
      <c r="AQ13" s="175"/>
      <c r="AR13" s="175"/>
      <c r="AS13" s="175"/>
    </row>
    <row r="14" spans="1:45" s="177" customFormat="1" ht="14.25" customHeight="1">
      <c r="A14" s="171">
        <v>3</v>
      </c>
      <c r="B14" s="172" t="s">
        <v>545</v>
      </c>
      <c r="C14" s="172" t="s">
        <v>448</v>
      </c>
      <c r="D14" s="172" t="s">
        <v>129</v>
      </c>
      <c r="E14" s="172" t="s">
        <v>129</v>
      </c>
      <c r="F14" s="172" t="s">
        <v>125</v>
      </c>
      <c r="G14" s="172" t="s">
        <v>126</v>
      </c>
      <c r="H14" s="172" t="s">
        <v>127</v>
      </c>
      <c r="I14" s="172" t="s">
        <v>546</v>
      </c>
      <c r="J14" s="173" t="s">
        <v>131</v>
      </c>
      <c r="K14" s="257">
        <f>K15</f>
        <v>134680.38</v>
      </c>
      <c r="L14" s="257">
        <f>L15</f>
        <v>139932.91</v>
      </c>
      <c r="M14" s="175"/>
      <c r="N14" s="175"/>
      <c r="O14" s="175"/>
      <c r="P14" s="175"/>
      <c r="Q14" s="175"/>
      <c r="R14" s="175"/>
      <c r="S14" s="175"/>
      <c r="T14" s="175"/>
      <c r="U14" s="174"/>
      <c r="V14" s="174"/>
      <c r="W14" s="174"/>
      <c r="X14" s="174"/>
      <c r="Y14" s="174"/>
      <c r="Z14" s="174"/>
      <c r="AA14" s="176"/>
      <c r="AB14" s="176"/>
      <c r="AC14" s="176"/>
      <c r="AD14" s="176"/>
      <c r="AE14" s="175"/>
      <c r="AF14" s="175"/>
      <c r="AG14" s="175"/>
      <c r="AH14" s="175"/>
      <c r="AI14" s="175"/>
      <c r="AJ14" s="175"/>
      <c r="AK14" s="175"/>
      <c r="AL14" s="175"/>
      <c r="AM14" s="175"/>
      <c r="AN14" s="175"/>
      <c r="AO14" s="175"/>
      <c r="AP14" s="175"/>
      <c r="AQ14" s="175"/>
      <c r="AR14" s="175"/>
      <c r="AS14" s="175"/>
    </row>
    <row r="15" spans="1:45" s="177" customFormat="1" ht="27" customHeight="1">
      <c r="A15" s="171">
        <v>4</v>
      </c>
      <c r="B15" s="172" t="s">
        <v>545</v>
      </c>
      <c r="C15" s="172" t="s">
        <v>448</v>
      </c>
      <c r="D15" s="172" t="s">
        <v>129</v>
      </c>
      <c r="E15" s="172" t="s">
        <v>129</v>
      </c>
      <c r="F15" s="172" t="s">
        <v>132</v>
      </c>
      <c r="G15" s="172" t="s">
        <v>126</v>
      </c>
      <c r="H15" s="172" t="s">
        <v>127</v>
      </c>
      <c r="I15" s="172" t="s">
        <v>546</v>
      </c>
      <c r="J15" s="173" t="s">
        <v>1082</v>
      </c>
      <c r="K15" s="257">
        <f>K16</f>
        <v>134680.38</v>
      </c>
      <c r="L15" s="257">
        <f>L16</f>
        <v>139932.91</v>
      </c>
      <c r="M15" s="174"/>
      <c r="N15" s="174"/>
      <c r="O15" s="174"/>
      <c r="P15" s="174"/>
      <c r="Q15" s="174"/>
      <c r="R15" s="175"/>
      <c r="S15" s="175"/>
      <c r="T15" s="175"/>
      <c r="U15" s="174"/>
      <c r="V15" s="174"/>
      <c r="W15" s="174"/>
      <c r="X15" s="174"/>
      <c r="Y15" s="174"/>
      <c r="Z15" s="174"/>
      <c r="AA15" s="176"/>
      <c r="AB15" s="176"/>
      <c r="AC15" s="176"/>
      <c r="AD15" s="176"/>
      <c r="AE15" s="175"/>
      <c r="AF15" s="175"/>
      <c r="AG15" s="175"/>
      <c r="AH15" s="175"/>
      <c r="AI15" s="175"/>
      <c r="AJ15" s="175"/>
      <c r="AK15" s="175"/>
      <c r="AL15" s="175"/>
      <c r="AM15" s="175"/>
      <c r="AN15" s="175"/>
      <c r="AO15" s="175"/>
      <c r="AP15" s="175"/>
      <c r="AQ15" s="175"/>
      <c r="AR15" s="175"/>
      <c r="AS15" s="175"/>
    </row>
    <row r="16" spans="1:45" s="177" customFormat="1" ht="27" customHeight="1">
      <c r="A16" s="171">
        <v>5</v>
      </c>
      <c r="B16" s="172" t="s">
        <v>545</v>
      </c>
      <c r="C16" s="172" t="s">
        <v>448</v>
      </c>
      <c r="D16" s="172" t="s">
        <v>129</v>
      </c>
      <c r="E16" s="172" t="s">
        <v>129</v>
      </c>
      <c r="F16" s="172" t="s">
        <v>573</v>
      </c>
      <c r="G16" s="172" t="s">
        <v>133</v>
      </c>
      <c r="H16" s="172" t="s">
        <v>127</v>
      </c>
      <c r="I16" s="172" t="s">
        <v>546</v>
      </c>
      <c r="J16" s="173" t="s">
        <v>1083</v>
      </c>
      <c r="K16" s="257">
        <v>134680.38</v>
      </c>
      <c r="L16" s="257">
        <v>139932.91</v>
      </c>
      <c r="M16" s="175"/>
      <c r="N16" s="175"/>
      <c r="O16" s="175"/>
      <c r="P16" s="175"/>
      <c r="Q16" s="175"/>
      <c r="R16" s="175"/>
      <c r="S16" s="175"/>
      <c r="T16" s="175"/>
      <c r="U16" s="174"/>
      <c r="V16" s="174"/>
      <c r="W16" s="174"/>
      <c r="X16" s="174"/>
      <c r="Y16" s="174"/>
      <c r="Z16" s="174"/>
      <c r="AA16" s="176"/>
      <c r="AB16" s="176"/>
      <c r="AC16" s="176"/>
      <c r="AD16" s="176"/>
      <c r="AE16" s="175"/>
      <c r="AF16" s="175"/>
      <c r="AG16" s="175"/>
      <c r="AH16" s="175"/>
      <c r="AI16" s="175"/>
      <c r="AJ16" s="175"/>
      <c r="AK16" s="175"/>
      <c r="AL16" s="175"/>
      <c r="AM16" s="175"/>
      <c r="AN16" s="175"/>
      <c r="AO16" s="175"/>
      <c r="AP16" s="175"/>
      <c r="AQ16" s="175"/>
      <c r="AR16" s="175"/>
      <c r="AS16" s="175"/>
    </row>
    <row r="17" spans="1:45" s="177" customFormat="1" ht="15" customHeight="1">
      <c r="A17" s="171">
        <v>6</v>
      </c>
      <c r="B17" s="172" t="s">
        <v>545</v>
      </c>
      <c r="C17" s="172" t="s">
        <v>448</v>
      </c>
      <c r="D17" s="172" t="s">
        <v>129</v>
      </c>
      <c r="E17" s="172" t="s">
        <v>133</v>
      </c>
      <c r="F17" s="172" t="s">
        <v>125</v>
      </c>
      <c r="G17" s="172" t="s">
        <v>129</v>
      </c>
      <c r="H17" s="172" t="s">
        <v>127</v>
      </c>
      <c r="I17" s="172" t="s">
        <v>546</v>
      </c>
      <c r="J17" s="173" t="s">
        <v>134</v>
      </c>
      <c r="K17" s="257">
        <f>K18+K19+K20+K21</f>
        <v>35769494.209630005</v>
      </c>
      <c r="L17" s="257">
        <f>L18+L19+L20+L21</f>
        <v>37164504.483805582</v>
      </c>
      <c r="M17" s="174"/>
      <c r="N17" s="174"/>
      <c r="O17" s="174"/>
      <c r="P17" s="174"/>
      <c r="Q17" s="174"/>
      <c r="R17" s="175"/>
      <c r="S17" s="175"/>
      <c r="T17" s="175"/>
      <c r="U17" s="174"/>
      <c r="V17" s="174"/>
      <c r="W17" s="174"/>
      <c r="X17" s="174"/>
      <c r="Y17" s="174"/>
      <c r="Z17" s="174"/>
      <c r="AA17" s="176"/>
      <c r="AB17" s="176"/>
      <c r="AC17" s="176"/>
      <c r="AD17" s="176"/>
      <c r="AE17" s="175"/>
      <c r="AF17" s="175"/>
      <c r="AG17" s="175"/>
      <c r="AH17" s="175"/>
      <c r="AI17" s="175"/>
      <c r="AJ17" s="175"/>
      <c r="AK17" s="175"/>
      <c r="AL17" s="175"/>
      <c r="AM17" s="175"/>
      <c r="AN17" s="175"/>
      <c r="AO17" s="175"/>
      <c r="AP17" s="175"/>
      <c r="AQ17" s="175"/>
      <c r="AR17" s="175"/>
      <c r="AS17" s="175"/>
    </row>
    <row r="18" spans="1:45" s="177" customFormat="1" ht="53.25" customHeight="1">
      <c r="A18" s="171">
        <v>7</v>
      </c>
      <c r="B18" s="172" t="s">
        <v>545</v>
      </c>
      <c r="C18" s="172" t="s">
        <v>448</v>
      </c>
      <c r="D18" s="172" t="s">
        <v>129</v>
      </c>
      <c r="E18" s="172" t="s">
        <v>133</v>
      </c>
      <c r="F18" s="172" t="s">
        <v>132</v>
      </c>
      <c r="G18" s="172" t="s">
        <v>129</v>
      </c>
      <c r="H18" s="172" t="s">
        <v>127</v>
      </c>
      <c r="I18" s="172" t="s">
        <v>546</v>
      </c>
      <c r="J18" s="173" t="s">
        <v>1084</v>
      </c>
      <c r="K18" s="257">
        <f>33885247.17*103.9%</f>
        <v>35206771.809630007</v>
      </c>
      <c r="L18" s="257">
        <f>K18*103.9%</f>
        <v>36579835.91020558</v>
      </c>
      <c r="M18" s="175"/>
      <c r="N18" s="175"/>
      <c r="O18" s="175"/>
      <c r="P18" s="175"/>
      <c r="Q18" s="175"/>
      <c r="R18" s="175"/>
      <c r="S18" s="175"/>
      <c r="T18" s="175"/>
      <c r="U18" s="175"/>
      <c r="V18" s="174"/>
      <c r="W18" s="174"/>
      <c r="X18" s="174"/>
      <c r="Y18" s="174"/>
      <c r="Z18" s="174"/>
      <c r="AA18" s="176"/>
      <c r="AB18" s="176"/>
      <c r="AC18" s="176"/>
      <c r="AD18" s="176"/>
      <c r="AE18" s="175"/>
      <c r="AF18" s="175"/>
      <c r="AG18" s="175"/>
      <c r="AH18" s="175"/>
      <c r="AI18" s="175"/>
      <c r="AJ18" s="175"/>
      <c r="AK18" s="175"/>
      <c r="AL18" s="175"/>
      <c r="AM18" s="175"/>
      <c r="AN18" s="175"/>
      <c r="AO18" s="175"/>
      <c r="AP18" s="175"/>
      <c r="AQ18" s="175"/>
      <c r="AR18" s="175"/>
      <c r="AS18" s="175"/>
    </row>
    <row r="19" spans="1:45" s="177" customFormat="1" ht="67.5" customHeight="1">
      <c r="A19" s="171">
        <v>8</v>
      </c>
      <c r="B19" s="172" t="s">
        <v>545</v>
      </c>
      <c r="C19" s="172" t="s">
        <v>448</v>
      </c>
      <c r="D19" s="172" t="s">
        <v>129</v>
      </c>
      <c r="E19" s="172" t="s">
        <v>133</v>
      </c>
      <c r="F19" s="172" t="s">
        <v>135</v>
      </c>
      <c r="G19" s="172" t="s">
        <v>129</v>
      </c>
      <c r="H19" s="172" t="s">
        <v>127</v>
      </c>
      <c r="I19" s="172" t="s">
        <v>546</v>
      </c>
      <c r="J19" s="173" t="s">
        <v>1085</v>
      </c>
      <c r="K19" s="257">
        <f>267700*103.9%</f>
        <v>278140.30000000005</v>
      </c>
      <c r="L19" s="257">
        <f>K19*103.9%</f>
        <v>288987.7717000001</v>
      </c>
      <c r="M19" s="175"/>
      <c r="N19" s="175"/>
      <c r="O19" s="175"/>
      <c r="P19" s="175"/>
      <c r="Q19" s="175"/>
      <c r="R19" s="175"/>
      <c r="S19" s="175"/>
      <c r="T19" s="175"/>
      <c r="U19" s="175"/>
      <c r="V19" s="174"/>
      <c r="W19" s="174"/>
      <c r="X19" s="174"/>
      <c r="Y19" s="174"/>
      <c r="Z19" s="174"/>
      <c r="AA19" s="176"/>
      <c r="AB19" s="176"/>
      <c r="AC19" s="176"/>
      <c r="AD19" s="176"/>
      <c r="AE19" s="175"/>
      <c r="AF19" s="175"/>
      <c r="AG19" s="175"/>
      <c r="AH19" s="175"/>
      <c r="AI19" s="175"/>
      <c r="AJ19" s="175"/>
      <c r="AK19" s="175"/>
      <c r="AL19" s="175"/>
      <c r="AM19" s="175"/>
      <c r="AN19" s="175"/>
      <c r="AO19" s="175"/>
      <c r="AP19" s="175"/>
      <c r="AQ19" s="175"/>
      <c r="AR19" s="175"/>
      <c r="AS19" s="175"/>
    </row>
    <row r="20" spans="1:45" s="177" customFormat="1" ht="27.75" customHeight="1">
      <c r="A20" s="171">
        <v>9</v>
      </c>
      <c r="B20" s="172" t="s">
        <v>545</v>
      </c>
      <c r="C20" s="172" t="s">
        <v>448</v>
      </c>
      <c r="D20" s="172" t="s">
        <v>129</v>
      </c>
      <c r="E20" s="172" t="s">
        <v>133</v>
      </c>
      <c r="F20" s="172" t="s">
        <v>136</v>
      </c>
      <c r="G20" s="172" t="s">
        <v>129</v>
      </c>
      <c r="H20" s="172" t="s">
        <v>127</v>
      </c>
      <c r="I20" s="172" t="s">
        <v>546</v>
      </c>
      <c r="J20" s="173" t="s">
        <v>1086</v>
      </c>
      <c r="K20" s="257">
        <f>85100*103.9%</f>
        <v>88418.900000000009</v>
      </c>
      <c r="L20" s="257">
        <f>K20*103.9%</f>
        <v>91867.237100000028</v>
      </c>
      <c r="M20" s="175"/>
      <c r="N20" s="175"/>
      <c r="O20" s="175"/>
      <c r="P20" s="175"/>
      <c r="Q20" s="175"/>
      <c r="R20" s="175"/>
      <c r="S20" s="175"/>
      <c r="T20" s="175"/>
      <c r="U20" s="175"/>
      <c r="V20" s="174"/>
      <c r="W20" s="174"/>
      <c r="X20" s="174"/>
      <c r="Y20" s="174"/>
      <c r="Z20" s="174"/>
      <c r="AA20" s="176"/>
      <c r="AB20" s="176"/>
      <c r="AC20" s="176"/>
      <c r="AD20" s="176"/>
      <c r="AE20" s="175"/>
      <c r="AF20" s="175"/>
      <c r="AG20" s="175"/>
      <c r="AH20" s="175"/>
      <c r="AI20" s="175"/>
      <c r="AJ20" s="175"/>
      <c r="AK20" s="175"/>
      <c r="AL20" s="175"/>
      <c r="AM20" s="175"/>
      <c r="AN20" s="175"/>
      <c r="AO20" s="175"/>
      <c r="AP20" s="175"/>
      <c r="AQ20" s="175"/>
      <c r="AR20" s="175"/>
      <c r="AS20" s="175"/>
    </row>
    <row r="21" spans="1:45" s="177" customFormat="1" ht="53.25" customHeight="1">
      <c r="A21" s="171">
        <v>10</v>
      </c>
      <c r="B21" s="172" t="s">
        <v>545</v>
      </c>
      <c r="C21" s="172" t="s">
        <v>448</v>
      </c>
      <c r="D21" s="172" t="s">
        <v>129</v>
      </c>
      <c r="E21" s="172" t="s">
        <v>133</v>
      </c>
      <c r="F21" s="172" t="s">
        <v>137</v>
      </c>
      <c r="G21" s="172" t="s">
        <v>129</v>
      </c>
      <c r="H21" s="172" t="s">
        <v>127</v>
      </c>
      <c r="I21" s="172" t="s">
        <v>546</v>
      </c>
      <c r="J21" s="173" t="s">
        <v>1087</v>
      </c>
      <c r="K21" s="257">
        <f>188800*103.9%</f>
        <v>196163.20000000004</v>
      </c>
      <c r="L21" s="257">
        <f>K21*103.9%</f>
        <v>203813.56480000008</v>
      </c>
      <c r="M21" s="175"/>
      <c r="N21" s="175"/>
      <c r="O21" s="175"/>
      <c r="P21" s="175"/>
      <c r="Q21" s="175"/>
      <c r="R21" s="175"/>
      <c r="S21" s="175"/>
      <c r="T21" s="175"/>
      <c r="U21" s="175"/>
      <c r="V21" s="174"/>
      <c r="W21" s="174"/>
      <c r="X21" s="174"/>
      <c r="Y21" s="174"/>
      <c r="Z21" s="174"/>
      <c r="AA21" s="176"/>
      <c r="AB21" s="176"/>
      <c r="AC21" s="176"/>
      <c r="AD21" s="176"/>
      <c r="AE21" s="175"/>
      <c r="AF21" s="175"/>
      <c r="AG21" s="175"/>
      <c r="AH21" s="175"/>
      <c r="AI21" s="175"/>
      <c r="AJ21" s="175"/>
      <c r="AK21" s="175"/>
      <c r="AL21" s="175"/>
      <c r="AM21" s="175"/>
      <c r="AN21" s="175"/>
      <c r="AO21" s="175"/>
      <c r="AP21" s="175"/>
      <c r="AQ21" s="175"/>
      <c r="AR21" s="175"/>
      <c r="AS21" s="175"/>
    </row>
    <row r="22" spans="1:45" s="177" customFormat="1" ht="27" customHeight="1">
      <c r="A22" s="171">
        <v>11</v>
      </c>
      <c r="B22" s="172" t="s">
        <v>125</v>
      </c>
      <c r="C22" s="172" t="s">
        <v>448</v>
      </c>
      <c r="D22" s="172" t="s">
        <v>138</v>
      </c>
      <c r="E22" s="172" t="s">
        <v>126</v>
      </c>
      <c r="F22" s="172" t="s">
        <v>125</v>
      </c>
      <c r="G22" s="172" t="s">
        <v>126</v>
      </c>
      <c r="H22" s="172" t="s">
        <v>127</v>
      </c>
      <c r="I22" s="172" t="s">
        <v>125</v>
      </c>
      <c r="J22" s="173" t="s">
        <v>1088</v>
      </c>
      <c r="K22" s="257">
        <f>K23</f>
        <v>558000</v>
      </c>
      <c r="L22" s="257">
        <f>L23</f>
        <v>571700</v>
      </c>
      <c r="M22" s="174"/>
      <c r="N22" s="174"/>
      <c r="O22" s="174"/>
      <c r="P22" s="174"/>
      <c r="Q22" s="174"/>
      <c r="R22" s="175"/>
      <c r="S22" s="175"/>
      <c r="T22" s="175"/>
      <c r="U22" s="175"/>
      <c r="V22" s="174"/>
      <c r="W22" s="174"/>
      <c r="X22" s="174"/>
      <c r="Y22" s="174"/>
      <c r="Z22" s="174"/>
      <c r="AA22" s="176"/>
      <c r="AB22" s="176"/>
      <c r="AC22" s="176"/>
      <c r="AD22" s="176"/>
      <c r="AE22" s="175"/>
      <c r="AF22" s="175"/>
      <c r="AG22" s="175"/>
      <c r="AH22" s="175"/>
      <c r="AI22" s="175"/>
      <c r="AJ22" s="175"/>
      <c r="AK22" s="175"/>
      <c r="AL22" s="175"/>
      <c r="AM22" s="175"/>
      <c r="AN22" s="175"/>
      <c r="AO22" s="175"/>
      <c r="AP22" s="175"/>
      <c r="AQ22" s="175"/>
      <c r="AR22" s="175"/>
      <c r="AS22" s="175"/>
    </row>
    <row r="23" spans="1:45" s="177" customFormat="1" ht="27" customHeight="1">
      <c r="A23" s="171">
        <v>12</v>
      </c>
      <c r="B23" s="172" t="s">
        <v>125</v>
      </c>
      <c r="C23" s="172" t="s">
        <v>448</v>
      </c>
      <c r="D23" s="172" t="s">
        <v>138</v>
      </c>
      <c r="E23" s="172" t="s">
        <v>133</v>
      </c>
      <c r="F23" s="172" t="s">
        <v>125</v>
      </c>
      <c r="G23" s="172" t="s">
        <v>129</v>
      </c>
      <c r="H23" s="172" t="s">
        <v>127</v>
      </c>
      <c r="I23" s="172" t="s">
        <v>546</v>
      </c>
      <c r="J23" s="173" t="s">
        <v>1089</v>
      </c>
      <c r="K23" s="257">
        <f>K24+K25+K26+K27</f>
        <v>558000</v>
      </c>
      <c r="L23" s="257">
        <f>L24+L25+L26+L27</f>
        <v>571700</v>
      </c>
      <c r="M23" s="175"/>
      <c r="N23" s="175"/>
      <c r="O23" s="175"/>
      <c r="P23" s="175"/>
      <c r="Q23" s="175"/>
      <c r="R23" s="175"/>
      <c r="S23" s="175"/>
      <c r="T23" s="175"/>
      <c r="U23" s="175"/>
      <c r="V23" s="174"/>
      <c r="W23" s="174"/>
      <c r="X23" s="174"/>
      <c r="Y23" s="174"/>
      <c r="Z23" s="174"/>
      <c r="AA23" s="176"/>
      <c r="AB23" s="176"/>
      <c r="AC23" s="176"/>
      <c r="AD23" s="176"/>
      <c r="AE23" s="175"/>
      <c r="AF23" s="175"/>
      <c r="AG23" s="175"/>
      <c r="AH23" s="175"/>
      <c r="AI23" s="175"/>
      <c r="AJ23" s="175"/>
      <c r="AK23" s="175"/>
      <c r="AL23" s="175"/>
      <c r="AM23" s="175"/>
      <c r="AN23" s="175"/>
      <c r="AO23" s="175"/>
      <c r="AP23" s="175"/>
      <c r="AQ23" s="175"/>
      <c r="AR23" s="175"/>
      <c r="AS23" s="175"/>
    </row>
    <row r="24" spans="1:45" s="177" customFormat="1" ht="40.5" customHeight="1">
      <c r="A24" s="171">
        <v>13</v>
      </c>
      <c r="B24" s="172" t="s">
        <v>256</v>
      </c>
      <c r="C24" s="172" t="s">
        <v>448</v>
      </c>
      <c r="D24" s="172" t="s">
        <v>138</v>
      </c>
      <c r="E24" s="172" t="s">
        <v>133</v>
      </c>
      <c r="F24" s="172" t="s">
        <v>139</v>
      </c>
      <c r="G24" s="172" t="s">
        <v>129</v>
      </c>
      <c r="H24" s="172" t="s">
        <v>127</v>
      </c>
      <c r="I24" s="172" t="s">
        <v>546</v>
      </c>
      <c r="J24" s="173" t="s">
        <v>1090</v>
      </c>
      <c r="K24" s="257">
        <v>207300</v>
      </c>
      <c r="L24" s="257">
        <v>215700</v>
      </c>
      <c r="M24" s="175"/>
      <c r="N24" s="175"/>
      <c r="O24" s="175"/>
      <c r="P24" s="175"/>
      <c r="Q24" s="175"/>
      <c r="R24" s="175"/>
      <c r="S24" s="175"/>
      <c r="T24" s="175"/>
      <c r="U24" s="175"/>
      <c r="V24" s="174"/>
      <c r="W24" s="174"/>
      <c r="X24" s="174"/>
      <c r="Y24" s="174"/>
      <c r="Z24" s="174"/>
      <c r="AA24" s="176"/>
      <c r="AB24" s="176"/>
      <c r="AC24" s="176"/>
      <c r="AD24" s="176"/>
      <c r="AE24" s="175"/>
      <c r="AF24" s="175"/>
      <c r="AG24" s="175"/>
      <c r="AH24" s="175"/>
      <c r="AI24" s="175"/>
      <c r="AJ24" s="175"/>
      <c r="AK24" s="175"/>
      <c r="AL24" s="175"/>
      <c r="AM24" s="175"/>
      <c r="AN24" s="175"/>
      <c r="AO24" s="175"/>
      <c r="AP24" s="175"/>
      <c r="AQ24" s="175"/>
      <c r="AR24" s="175"/>
      <c r="AS24" s="175"/>
    </row>
    <row r="25" spans="1:45" s="177" customFormat="1" ht="53.25" customHeight="1">
      <c r="A25" s="171">
        <v>14</v>
      </c>
      <c r="B25" s="172" t="s">
        <v>256</v>
      </c>
      <c r="C25" s="172" t="s">
        <v>448</v>
      </c>
      <c r="D25" s="172" t="s">
        <v>138</v>
      </c>
      <c r="E25" s="172" t="s">
        <v>133</v>
      </c>
      <c r="F25" s="172" t="s">
        <v>257</v>
      </c>
      <c r="G25" s="172" t="s">
        <v>129</v>
      </c>
      <c r="H25" s="172" t="s">
        <v>127</v>
      </c>
      <c r="I25" s="172" t="s">
        <v>546</v>
      </c>
      <c r="J25" s="173" t="s">
        <v>1091</v>
      </c>
      <c r="K25" s="257">
        <v>1400</v>
      </c>
      <c r="L25" s="257">
        <v>1400</v>
      </c>
      <c r="M25" s="175"/>
      <c r="N25" s="175"/>
      <c r="O25" s="175"/>
      <c r="P25" s="175"/>
      <c r="Q25" s="175"/>
      <c r="R25" s="175"/>
      <c r="S25" s="175"/>
      <c r="T25" s="175"/>
      <c r="U25" s="175"/>
      <c r="V25" s="174"/>
      <c r="W25" s="174"/>
      <c r="X25" s="174"/>
      <c r="Y25" s="174"/>
      <c r="Z25" s="174"/>
      <c r="AA25" s="176"/>
      <c r="AB25" s="176"/>
      <c r="AC25" s="176"/>
      <c r="AD25" s="176"/>
      <c r="AE25" s="175"/>
      <c r="AF25" s="175"/>
      <c r="AG25" s="175"/>
      <c r="AH25" s="175"/>
      <c r="AI25" s="175"/>
      <c r="AJ25" s="175"/>
      <c r="AK25" s="175"/>
      <c r="AL25" s="175"/>
      <c r="AM25" s="175"/>
      <c r="AN25" s="175"/>
      <c r="AO25" s="175"/>
      <c r="AP25" s="175"/>
      <c r="AQ25" s="175"/>
      <c r="AR25" s="175"/>
      <c r="AS25" s="175"/>
    </row>
    <row r="26" spans="1:45" s="177" customFormat="1" ht="42.75" customHeight="1">
      <c r="A26" s="171">
        <v>15</v>
      </c>
      <c r="B26" s="172" t="s">
        <v>256</v>
      </c>
      <c r="C26" s="172" t="s">
        <v>448</v>
      </c>
      <c r="D26" s="172" t="s">
        <v>138</v>
      </c>
      <c r="E26" s="172" t="s">
        <v>133</v>
      </c>
      <c r="F26" s="172" t="s">
        <v>258</v>
      </c>
      <c r="G26" s="172" t="s">
        <v>129</v>
      </c>
      <c r="H26" s="172" t="s">
        <v>127</v>
      </c>
      <c r="I26" s="172" t="s">
        <v>546</v>
      </c>
      <c r="J26" s="173" t="s">
        <v>1092</v>
      </c>
      <c r="K26" s="257">
        <v>378000</v>
      </c>
      <c r="L26" s="257">
        <v>392300</v>
      </c>
      <c r="M26" s="175"/>
      <c r="N26" s="175"/>
      <c r="O26" s="175"/>
      <c r="P26" s="175"/>
      <c r="Q26" s="175"/>
      <c r="R26" s="175"/>
      <c r="S26" s="175"/>
      <c r="T26" s="175"/>
      <c r="U26" s="175"/>
      <c r="V26" s="174"/>
      <c r="W26" s="174"/>
      <c r="X26" s="174"/>
      <c r="Y26" s="174"/>
      <c r="Z26" s="174"/>
      <c r="AA26" s="176"/>
      <c r="AB26" s="176"/>
      <c r="AC26" s="176"/>
      <c r="AD26" s="176"/>
      <c r="AE26" s="175"/>
      <c r="AF26" s="175"/>
      <c r="AG26" s="175"/>
      <c r="AH26" s="175"/>
      <c r="AI26" s="175"/>
      <c r="AJ26" s="175"/>
      <c r="AK26" s="175"/>
      <c r="AL26" s="175"/>
      <c r="AM26" s="175"/>
      <c r="AN26" s="175"/>
      <c r="AO26" s="175"/>
      <c r="AP26" s="175"/>
      <c r="AQ26" s="175"/>
      <c r="AR26" s="175"/>
      <c r="AS26" s="175"/>
    </row>
    <row r="27" spans="1:45" s="177" customFormat="1" ht="49.5" customHeight="1">
      <c r="A27" s="171">
        <v>16</v>
      </c>
      <c r="B27" s="172" t="s">
        <v>256</v>
      </c>
      <c r="C27" s="172" t="s">
        <v>448</v>
      </c>
      <c r="D27" s="172" t="s">
        <v>138</v>
      </c>
      <c r="E27" s="172" t="s">
        <v>133</v>
      </c>
      <c r="F27" s="172" t="s">
        <v>558</v>
      </c>
      <c r="G27" s="172" t="s">
        <v>129</v>
      </c>
      <c r="H27" s="172" t="s">
        <v>127</v>
      </c>
      <c r="I27" s="172" t="s">
        <v>546</v>
      </c>
      <c r="J27" s="173" t="s">
        <v>1093</v>
      </c>
      <c r="K27" s="257">
        <v>-28700</v>
      </c>
      <c r="L27" s="257">
        <v>-37700</v>
      </c>
      <c r="M27" s="175"/>
      <c r="N27" s="175"/>
      <c r="O27" s="175"/>
      <c r="P27" s="175"/>
      <c r="Q27" s="175"/>
      <c r="R27" s="175"/>
      <c r="S27" s="175"/>
      <c r="T27" s="175"/>
      <c r="U27" s="175"/>
      <c r="V27" s="174"/>
      <c r="W27" s="174"/>
      <c r="X27" s="174"/>
      <c r="Y27" s="174"/>
      <c r="Z27" s="174"/>
      <c r="AA27" s="176"/>
      <c r="AB27" s="176"/>
      <c r="AC27" s="176"/>
      <c r="AD27" s="176"/>
      <c r="AE27" s="175"/>
      <c r="AF27" s="175"/>
      <c r="AG27" s="175"/>
      <c r="AH27" s="175"/>
      <c r="AI27" s="175"/>
      <c r="AJ27" s="175"/>
      <c r="AK27" s="175"/>
      <c r="AL27" s="175"/>
      <c r="AM27" s="175"/>
      <c r="AN27" s="175"/>
      <c r="AO27" s="175"/>
      <c r="AP27" s="175"/>
      <c r="AQ27" s="175"/>
      <c r="AR27" s="175"/>
      <c r="AS27" s="175"/>
    </row>
    <row r="28" spans="1:45" s="177" customFormat="1" ht="15" customHeight="1">
      <c r="A28" s="171">
        <v>17</v>
      </c>
      <c r="B28" s="172" t="s">
        <v>545</v>
      </c>
      <c r="C28" s="172" t="s">
        <v>448</v>
      </c>
      <c r="D28" s="172" t="s">
        <v>140</v>
      </c>
      <c r="E28" s="172" t="s">
        <v>126</v>
      </c>
      <c r="F28" s="172" t="s">
        <v>125</v>
      </c>
      <c r="G28" s="172" t="s">
        <v>126</v>
      </c>
      <c r="H28" s="172" t="s">
        <v>127</v>
      </c>
      <c r="I28" s="172" t="s">
        <v>125</v>
      </c>
      <c r="J28" s="173" t="s">
        <v>141</v>
      </c>
      <c r="K28" s="257">
        <f>K29+K31+K33</f>
        <v>8193852.3000000007</v>
      </c>
      <c r="L28" s="257">
        <f>L29+L31+L33</f>
        <v>8515292.9299999997</v>
      </c>
      <c r="M28" s="174"/>
      <c r="N28" s="174"/>
      <c r="O28" s="174"/>
      <c r="P28" s="174"/>
      <c r="Q28" s="174"/>
      <c r="R28" s="175"/>
      <c r="S28" s="175"/>
      <c r="T28" s="175"/>
      <c r="U28" s="175"/>
      <c r="V28" s="174"/>
      <c r="W28" s="174"/>
      <c r="X28" s="176"/>
      <c r="Y28" s="176"/>
      <c r="Z28" s="176"/>
      <c r="AA28" s="176"/>
      <c r="AB28" s="176"/>
      <c r="AC28" s="176"/>
      <c r="AD28" s="176"/>
      <c r="AE28" s="175"/>
      <c r="AF28" s="175"/>
      <c r="AG28" s="175"/>
      <c r="AH28" s="175"/>
      <c r="AI28" s="175"/>
      <c r="AJ28" s="175"/>
      <c r="AK28" s="175"/>
      <c r="AL28" s="175"/>
      <c r="AM28" s="175"/>
      <c r="AN28" s="175"/>
      <c r="AO28" s="175"/>
      <c r="AP28" s="175"/>
      <c r="AQ28" s="175"/>
      <c r="AR28" s="175"/>
      <c r="AS28" s="175"/>
    </row>
    <row r="29" spans="1:45" s="177" customFormat="1" ht="22.9" customHeight="1">
      <c r="A29" s="171">
        <v>18</v>
      </c>
      <c r="B29" s="172" t="s">
        <v>545</v>
      </c>
      <c r="C29" s="172" t="s">
        <v>448</v>
      </c>
      <c r="D29" s="172" t="s">
        <v>140</v>
      </c>
      <c r="E29" s="172" t="s">
        <v>133</v>
      </c>
      <c r="F29" s="172" t="s">
        <v>125</v>
      </c>
      <c r="G29" s="172" t="s">
        <v>133</v>
      </c>
      <c r="H29" s="172" t="s">
        <v>127</v>
      </c>
      <c r="I29" s="172" t="s">
        <v>546</v>
      </c>
      <c r="J29" s="173" t="s">
        <v>142</v>
      </c>
      <c r="K29" s="257">
        <f>K30</f>
        <v>7477023.4400000004</v>
      </c>
      <c r="L29" s="257">
        <f>L30</f>
        <v>7768627.3600000003</v>
      </c>
      <c r="M29" s="175"/>
      <c r="N29" s="175"/>
      <c r="O29" s="175"/>
      <c r="P29" s="175"/>
      <c r="Q29" s="175"/>
      <c r="R29" s="175"/>
      <c r="S29" s="175"/>
      <c r="T29" s="175"/>
      <c r="U29" s="175"/>
      <c r="V29" s="174"/>
      <c r="W29" s="174"/>
      <c r="X29" s="176"/>
      <c r="Y29" s="176"/>
      <c r="Z29" s="176"/>
      <c r="AA29" s="176"/>
      <c r="AB29" s="176"/>
      <c r="AC29" s="176"/>
      <c r="AD29" s="176"/>
      <c r="AE29" s="175"/>
      <c r="AF29" s="175"/>
      <c r="AG29" s="175"/>
      <c r="AH29" s="175"/>
      <c r="AI29" s="175"/>
      <c r="AJ29" s="175"/>
      <c r="AK29" s="175"/>
      <c r="AL29" s="175"/>
      <c r="AM29" s="175"/>
      <c r="AN29" s="175"/>
      <c r="AO29" s="175"/>
      <c r="AP29" s="175"/>
      <c r="AQ29" s="175"/>
      <c r="AR29" s="175"/>
      <c r="AS29" s="175"/>
    </row>
    <row r="30" spans="1:45" s="177" customFormat="1" ht="18.75" customHeight="1">
      <c r="A30" s="171">
        <v>19</v>
      </c>
      <c r="B30" s="172" t="s">
        <v>545</v>
      </c>
      <c r="C30" s="172" t="s">
        <v>448</v>
      </c>
      <c r="D30" s="172" t="s">
        <v>140</v>
      </c>
      <c r="E30" s="172" t="s">
        <v>133</v>
      </c>
      <c r="F30" s="172" t="s">
        <v>132</v>
      </c>
      <c r="G30" s="172" t="s">
        <v>133</v>
      </c>
      <c r="H30" s="172" t="s">
        <v>127</v>
      </c>
      <c r="I30" s="172" t="s">
        <v>546</v>
      </c>
      <c r="J30" s="173" t="s">
        <v>142</v>
      </c>
      <c r="K30" s="257">
        <v>7477023.4400000004</v>
      </c>
      <c r="L30" s="257">
        <v>7768627.3600000003</v>
      </c>
      <c r="M30" s="174"/>
      <c r="N30" s="174"/>
      <c r="O30" s="174"/>
      <c r="P30" s="174"/>
      <c r="Q30" s="174"/>
      <c r="R30" s="175"/>
      <c r="S30" s="175"/>
      <c r="T30" s="175"/>
      <c r="U30" s="175"/>
      <c r="V30" s="174"/>
      <c r="W30" s="174"/>
      <c r="X30" s="176"/>
      <c r="Y30" s="176"/>
      <c r="Z30" s="176"/>
      <c r="AA30" s="176"/>
      <c r="AB30" s="176"/>
      <c r="AC30" s="176"/>
      <c r="AD30" s="176"/>
      <c r="AE30" s="175"/>
      <c r="AF30" s="175"/>
      <c r="AG30" s="175"/>
      <c r="AH30" s="175"/>
      <c r="AI30" s="175"/>
      <c r="AJ30" s="175"/>
      <c r="AK30" s="175"/>
      <c r="AL30" s="175"/>
      <c r="AM30" s="175"/>
      <c r="AN30" s="175"/>
      <c r="AO30" s="175"/>
      <c r="AP30" s="175"/>
      <c r="AQ30" s="175"/>
      <c r="AR30" s="175"/>
      <c r="AS30" s="175"/>
    </row>
    <row r="31" spans="1:45" s="177" customFormat="1" ht="16.899999999999999" customHeight="1">
      <c r="A31" s="171">
        <v>20</v>
      </c>
      <c r="B31" s="172" t="s">
        <v>545</v>
      </c>
      <c r="C31" s="172" t="s">
        <v>448</v>
      </c>
      <c r="D31" s="172" t="s">
        <v>140</v>
      </c>
      <c r="E31" s="172" t="s">
        <v>138</v>
      </c>
      <c r="F31" s="172" t="s">
        <v>125</v>
      </c>
      <c r="G31" s="172" t="s">
        <v>129</v>
      </c>
      <c r="H31" s="172" t="s">
        <v>127</v>
      </c>
      <c r="I31" s="172" t="s">
        <v>546</v>
      </c>
      <c r="J31" s="173" t="s">
        <v>1094</v>
      </c>
      <c r="K31" s="257">
        <f>K32</f>
        <v>470094.41</v>
      </c>
      <c r="L31" s="257">
        <f>L32</f>
        <v>490308.47</v>
      </c>
      <c r="M31" s="175"/>
      <c r="N31" s="175"/>
      <c r="O31" s="175"/>
      <c r="P31" s="175"/>
      <c r="Q31" s="175"/>
      <c r="R31" s="175"/>
      <c r="S31" s="175"/>
      <c r="T31" s="175"/>
      <c r="U31" s="175"/>
      <c r="V31" s="174"/>
      <c r="W31" s="174"/>
      <c r="X31" s="176"/>
      <c r="Y31" s="176"/>
      <c r="Z31" s="176"/>
      <c r="AA31" s="176"/>
      <c r="AB31" s="176"/>
      <c r="AC31" s="176"/>
      <c r="AD31" s="176"/>
      <c r="AE31" s="175"/>
      <c r="AF31" s="175"/>
      <c r="AG31" s="175"/>
      <c r="AH31" s="175"/>
      <c r="AI31" s="175"/>
      <c r="AJ31" s="175"/>
      <c r="AK31" s="175"/>
      <c r="AL31" s="175"/>
      <c r="AM31" s="175"/>
      <c r="AN31" s="175"/>
      <c r="AO31" s="175"/>
      <c r="AP31" s="175"/>
      <c r="AQ31" s="175"/>
      <c r="AR31" s="175"/>
      <c r="AS31" s="175"/>
    </row>
    <row r="32" spans="1:45" s="177" customFormat="1" ht="19.899999999999999" customHeight="1">
      <c r="A32" s="171">
        <v>21</v>
      </c>
      <c r="B32" s="172" t="s">
        <v>545</v>
      </c>
      <c r="C32" s="172" t="s">
        <v>448</v>
      </c>
      <c r="D32" s="172" t="s">
        <v>140</v>
      </c>
      <c r="E32" s="172" t="s">
        <v>138</v>
      </c>
      <c r="F32" s="172" t="s">
        <v>132</v>
      </c>
      <c r="G32" s="172" t="s">
        <v>129</v>
      </c>
      <c r="H32" s="172" t="s">
        <v>127</v>
      </c>
      <c r="I32" s="172" t="s">
        <v>546</v>
      </c>
      <c r="J32" s="173" t="s">
        <v>1094</v>
      </c>
      <c r="K32" s="257">
        <v>470094.41</v>
      </c>
      <c r="L32" s="257">
        <v>490308.47</v>
      </c>
      <c r="M32" s="174"/>
      <c r="N32" s="174"/>
      <c r="O32" s="174"/>
      <c r="P32" s="174"/>
      <c r="Q32" s="174"/>
      <c r="R32" s="175"/>
      <c r="S32" s="175"/>
      <c r="T32" s="175"/>
      <c r="U32" s="175"/>
      <c r="V32" s="174"/>
      <c r="W32" s="174"/>
      <c r="X32" s="176"/>
      <c r="Y32" s="176"/>
      <c r="Z32" s="176"/>
      <c r="AA32" s="176"/>
      <c r="AB32" s="176"/>
      <c r="AC32" s="176"/>
      <c r="AD32" s="176"/>
      <c r="AE32" s="175"/>
      <c r="AF32" s="175"/>
      <c r="AG32" s="175"/>
      <c r="AH32" s="175"/>
      <c r="AI32" s="175"/>
      <c r="AJ32" s="175"/>
      <c r="AK32" s="175"/>
      <c r="AL32" s="175"/>
      <c r="AM32" s="175"/>
      <c r="AN32" s="175"/>
      <c r="AO32" s="175"/>
      <c r="AP32" s="175"/>
      <c r="AQ32" s="175"/>
      <c r="AR32" s="175"/>
      <c r="AS32" s="175"/>
    </row>
    <row r="33" spans="1:45" s="177" customFormat="1" ht="18.600000000000001" customHeight="1">
      <c r="A33" s="171">
        <v>22</v>
      </c>
      <c r="B33" s="172" t="s">
        <v>545</v>
      </c>
      <c r="C33" s="172" t="s">
        <v>448</v>
      </c>
      <c r="D33" s="172" t="s">
        <v>140</v>
      </c>
      <c r="E33" s="172" t="s">
        <v>143</v>
      </c>
      <c r="F33" s="172" t="s">
        <v>125</v>
      </c>
      <c r="G33" s="172" t="s">
        <v>133</v>
      </c>
      <c r="H33" s="172" t="s">
        <v>127</v>
      </c>
      <c r="I33" s="172" t="s">
        <v>546</v>
      </c>
      <c r="J33" s="173" t="s">
        <v>144</v>
      </c>
      <c r="K33" s="257">
        <f>K34</f>
        <v>246734.45</v>
      </c>
      <c r="L33" s="257">
        <f>L34</f>
        <v>256357.1</v>
      </c>
      <c r="M33" s="175"/>
      <c r="N33" s="175"/>
      <c r="O33" s="175"/>
      <c r="P33" s="175"/>
      <c r="Q33" s="175"/>
      <c r="R33" s="175"/>
      <c r="S33" s="175"/>
      <c r="T33" s="175"/>
      <c r="U33" s="175"/>
      <c r="V33" s="174"/>
      <c r="W33" s="174"/>
      <c r="X33" s="176"/>
      <c r="Y33" s="176"/>
      <c r="Z33" s="176"/>
      <c r="AA33" s="176"/>
      <c r="AB33" s="176"/>
      <c r="AC33" s="176"/>
      <c r="AD33" s="176"/>
      <c r="AE33" s="175"/>
      <c r="AF33" s="175"/>
      <c r="AG33" s="175"/>
      <c r="AH33" s="175"/>
      <c r="AI33" s="175"/>
      <c r="AJ33" s="175"/>
      <c r="AK33" s="175"/>
      <c r="AL33" s="175"/>
      <c r="AM33" s="175"/>
      <c r="AN33" s="175"/>
      <c r="AO33" s="175"/>
      <c r="AP33" s="175"/>
      <c r="AQ33" s="175"/>
      <c r="AR33" s="175"/>
      <c r="AS33" s="175"/>
    </row>
    <row r="34" spans="1:45" s="177" customFormat="1" ht="27.75" customHeight="1">
      <c r="A34" s="171">
        <v>23</v>
      </c>
      <c r="B34" s="172" t="s">
        <v>545</v>
      </c>
      <c r="C34" s="172" t="s">
        <v>448</v>
      </c>
      <c r="D34" s="172" t="s">
        <v>140</v>
      </c>
      <c r="E34" s="172" t="s">
        <v>143</v>
      </c>
      <c r="F34" s="172" t="s">
        <v>135</v>
      </c>
      <c r="G34" s="172" t="s">
        <v>133</v>
      </c>
      <c r="H34" s="172" t="s">
        <v>127</v>
      </c>
      <c r="I34" s="172" t="s">
        <v>546</v>
      </c>
      <c r="J34" s="173" t="s">
        <v>145</v>
      </c>
      <c r="K34" s="257">
        <v>246734.45</v>
      </c>
      <c r="L34" s="257">
        <v>256357.1</v>
      </c>
      <c r="M34" s="175"/>
      <c r="N34" s="175"/>
      <c r="O34" s="175"/>
      <c r="P34" s="175"/>
      <c r="Q34" s="175"/>
      <c r="R34" s="175"/>
      <c r="S34" s="175"/>
      <c r="T34" s="175"/>
      <c r="U34" s="175"/>
      <c r="V34" s="174"/>
      <c r="W34" s="174"/>
      <c r="X34" s="176"/>
      <c r="Y34" s="176"/>
      <c r="Z34" s="176"/>
      <c r="AA34" s="176"/>
      <c r="AB34" s="176"/>
      <c r="AC34" s="176"/>
      <c r="AD34" s="176"/>
      <c r="AE34" s="175"/>
      <c r="AF34" s="175"/>
      <c r="AG34" s="175"/>
      <c r="AH34" s="175"/>
      <c r="AI34" s="175"/>
      <c r="AJ34" s="175"/>
      <c r="AK34" s="175"/>
      <c r="AL34" s="175"/>
      <c r="AM34" s="175"/>
      <c r="AN34" s="175"/>
      <c r="AO34" s="175"/>
      <c r="AP34" s="175"/>
      <c r="AQ34" s="175"/>
      <c r="AR34" s="175"/>
      <c r="AS34" s="175"/>
    </row>
    <row r="35" spans="1:45" s="177" customFormat="1" ht="15.75" customHeight="1">
      <c r="A35" s="171">
        <v>24</v>
      </c>
      <c r="B35" s="172" t="s">
        <v>125</v>
      </c>
      <c r="C35" s="172" t="s">
        <v>448</v>
      </c>
      <c r="D35" s="172" t="s">
        <v>146</v>
      </c>
      <c r="E35" s="172" t="s">
        <v>126</v>
      </c>
      <c r="F35" s="172" t="s">
        <v>125</v>
      </c>
      <c r="G35" s="172" t="s">
        <v>126</v>
      </c>
      <c r="H35" s="172" t="s">
        <v>127</v>
      </c>
      <c r="I35" s="172" t="s">
        <v>125</v>
      </c>
      <c r="J35" s="173" t="s">
        <v>147</v>
      </c>
      <c r="K35" s="257">
        <f>K36</f>
        <v>2216025</v>
      </c>
      <c r="L35" s="257">
        <f>L36</f>
        <v>2326826.25</v>
      </c>
      <c r="M35" s="174"/>
      <c r="N35" s="174"/>
      <c r="O35" s="174"/>
      <c r="P35" s="174"/>
      <c r="Q35" s="174"/>
      <c r="R35" s="175"/>
      <c r="S35" s="175"/>
      <c r="T35" s="175"/>
      <c r="U35" s="175"/>
      <c r="V35" s="174"/>
      <c r="W35" s="174"/>
      <c r="X35" s="176"/>
      <c r="Y35" s="176"/>
      <c r="Z35" s="176"/>
      <c r="AA35" s="176"/>
      <c r="AB35" s="176"/>
      <c r="AC35" s="176"/>
      <c r="AD35" s="176"/>
      <c r="AE35" s="175"/>
      <c r="AF35" s="175"/>
      <c r="AG35" s="175"/>
      <c r="AH35" s="175"/>
      <c r="AI35" s="175"/>
      <c r="AJ35" s="175"/>
      <c r="AK35" s="175"/>
      <c r="AL35" s="175"/>
      <c r="AM35" s="175"/>
      <c r="AN35" s="175"/>
      <c r="AO35" s="175"/>
      <c r="AP35" s="175"/>
      <c r="AQ35" s="175"/>
      <c r="AR35" s="175"/>
      <c r="AS35" s="175"/>
    </row>
    <row r="36" spans="1:45" s="177" customFormat="1" ht="30.75" customHeight="1">
      <c r="A36" s="171">
        <v>25</v>
      </c>
      <c r="B36" s="172" t="s">
        <v>125</v>
      </c>
      <c r="C36" s="172" t="s">
        <v>448</v>
      </c>
      <c r="D36" s="172" t="s">
        <v>146</v>
      </c>
      <c r="E36" s="172" t="s">
        <v>138</v>
      </c>
      <c r="F36" s="172" t="s">
        <v>125</v>
      </c>
      <c r="G36" s="172" t="s">
        <v>129</v>
      </c>
      <c r="H36" s="172" t="s">
        <v>127</v>
      </c>
      <c r="I36" s="172" t="s">
        <v>546</v>
      </c>
      <c r="J36" s="173" t="s">
        <v>148</v>
      </c>
      <c r="K36" s="257">
        <f>K37</f>
        <v>2216025</v>
      </c>
      <c r="L36" s="257">
        <f>L37</f>
        <v>2326826.25</v>
      </c>
      <c r="M36" s="175"/>
      <c r="N36" s="175"/>
      <c r="O36" s="175"/>
      <c r="P36" s="175"/>
      <c r="Q36" s="175"/>
      <c r="R36" s="175"/>
      <c r="S36" s="175"/>
      <c r="T36" s="175"/>
      <c r="U36" s="175"/>
      <c r="V36" s="174"/>
      <c r="W36" s="174"/>
      <c r="X36" s="176"/>
      <c r="Y36" s="176"/>
      <c r="Z36" s="176"/>
      <c r="AA36" s="176"/>
      <c r="AB36" s="176"/>
      <c r="AC36" s="176"/>
      <c r="AD36" s="176"/>
      <c r="AE36" s="175"/>
      <c r="AF36" s="175"/>
      <c r="AG36" s="175"/>
      <c r="AH36" s="175"/>
      <c r="AI36" s="175"/>
      <c r="AJ36" s="175"/>
      <c r="AK36" s="175"/>
      <c r="AL36" s="175"/>
      <c r="AM36" s="175"/>
      <c r="AN36" s="175"/>
      <c r="AO36" s="175"/>
      <c r="AP36" s="175"/>
      <c r="AQ36" s="175"/>
      <c r="AR36" s="175"/>
      <c r="AS36" s="175"/>
    </row>
    <row r="37" spans="1:45" s="177" customFormat="1" ht="28.5" customHeight="1">
      <c r="A37" s="171">
        <v>26</v>
      </c>
      <c r="B37" s="172" t="s">
        <v>545</v>
      </c>
      <c r="C37" s="172" t="s">
        <v>448</v>
      </c>
      <c r="D37" s="172" t="s">
        <v>146</v>
      </c>
      <c r="E37" s="172" t="s">
        <v>138</v>
      </c>
      <c r="F37" s="172" t="s">
        <v>132</v>
      </c>
      <c r="G37" s="172" t="s">
        <v>129</v>
      </c>
      <c r="H37" s="172" t="s">
        <v>127</v>
      </c>
      <c r="I37" s="172" t="s">
        <v>546</v>
      </c>
      <c r="J37" s="173" t="s">
        <v>149</v>
      </c>
      <c r="K37" s="257">
        <v>2216025</v>
      </c>
      <c r="L37" s="257">
        <v>2326826.25</v>
      </c>
      <c r="M37" s="175"/>
      <c r="N37" s="175"/>
      <c r="O37" s="175"/>
      <c r="P37" s="175"/>
      <c r="Q37" s="175"/>
      <c r="R37" s="175"/>
      <c r="S37" s="175"/>
      <c r="T37" s="175"/>
      <c r="U37" s="175"/>
      <c r="V37" s="174"/>
      <c r="W37" s="174"/>
      <c r="X37" s="176"/>
      <c r="Y37" s="176"/>
      <c r="Z37" s="176"/>
      <c r="AA37" s="176"/>
      <c r="AB37" s="176"/>
      <c r="AC37" s="176"/>
      <c r="AD37" s="176"/>
      <c r="AE37" s="175"/>
      <c r="AF37" s="175"/>
      <c r="AG37" s="175"/>
      <c r="AH37" s="175"/>
      <c r="AI37" s="175"/>
      <c r="AJ37" s="175"/>
      <c r="AK37" s="175"/>
      <c r="AL37" s="175"/>
      <c r="AM37" s="175"/>
      <c r="AN37" s="175"/>
      <c r="AO37" s="175"/>
      <c r="AP37" s="175"/>
      <c r="AQ37" s="175"/>
      <c r="AR37" s="175"/>
      <c r="AS37" s="175"/>
    </row>
    <row r="38" spans="1:45" s="177" customFormat="1" ht="27.75" customHeight="1">
      <c r="A38" s="171">
        <v>27</v>
      </c>
      <c r="B38" s="172" t="s">
        <v>125</v>
      </c>
      <c r="C38" s="172" t="s">
        <v>448</v>
      </c>
      <c r="D38" s="172" t="s">
        <v>575</v>
      </c>
      <c r="E38" s="172" t="s">
        <v>126</v>
      </c>
      <c r="F38" s="172" t="s">
        <v>125</v>
      </c>
      <c r="G38" s="172" t="s">
        <v>126</v>
      </c>
      <c r="H38" s="172" t="s">
        <v>127</v>
      </c>
      <c r="I38" s="172" t="s">
        <v>125</v>
      </c>
      <c r="J38" s="173" t="s">
        <v>1095</v>
      </c>
      <c r="K38" s="257">
        <f>K39+K46</f>
        <v>7102000</v>
      </c>
      <c r="L38" s="257">
        <f>L39+L46</f>
        <v>7213000</v>
      </c>
      <c r="M38" s="174"/>
      <c r="N38" s="174"/>
      <c r="O38" s="174"/>
      <c r="P38" s="174"/>
      <c r="Q38" s="174"/>
      <c r="R38" s="175"/>
      <c r="S38" s="175"/>
      <c r="T38" s="175"/>
      <c r="U38" s="175"/>
      <c r="V38" s="174"/>
      <c r="W38" s="174"/>
      <c r="X38" s="176"/>
      <c r="Y38" s="176"/>
      <c r="Z38" s="176"/>
      <c r="AA38" s="176"/>
      <c r="AB38" s="176"/>
      <c r="AC38" s="176"/>
      <c r="AD38" s="176"/>
      <c r="AE38" s="175"/>
      <c r="AF38" s="175"/>
      <c r="AG38" s="175"/>
      <c r="AH38" s="175"/>
      <c r="AI38" s="175"/>
      <c r="AJ38" s="175"/>
      <c r="AK38" s="175"/>
      <c r="AL38" s="175"/>
      <c r="AM38" s="175"/>
      <c r="AN38" s="175"/>
      <c r="AO38" s="175"/>
      <c r="AP38" s="175"/>
      <c r="AQ38" s="175"/>
      <c r="AR38" s="175"/>
      <c r="AS38" s="175"/>
    </row>
    <row r="39" spans="1:45" s="177" customFormat="1" ht="57.6" customHeight="1">
      <c r="A39" s="171">
        <v>28</v>
      </c>
      <c r="B39" s="172" t="s">
        <v>269</v>
      </c>
      <c r="C39" s="172" t="s">
        <v>448</v>
      </c>
      <c r="D39" s="172" t="s">
        <v>575</v>
      </c>
      <c r="E39" s="172" t="s">
        <v>140</v>
      </c>
      <c r="F39" s="172" t="s">
        <v>125</v>
      </c>
      <c r="G39" s="172" t="s">
        <v>126</v>
      </c>
      <c r="H39" s="172" t="s">
        <v>127</v>
      </c>
      <c r="I39" s="172" t="s">
        <v>270</v>
      </c>
      <c r="J39" s="173" t="s">
        <v>1096</v>
      </c>
      <c r="K39" s="257">
        <f>K40+K44</f>
        <v>6776000</v>
      </c>
      <c r="L39" s="257">
        <f>L40+L44</f>
        <v>6877000</v>
      </c>
      <c r="M39" s="175"/>
      <c r="N39" s="175"/>
      <c r="O39" s="175"/>
      <c r="P39" s="175"/>
      <c r="Q39" s="175"/>
      <c r="R39" s="175"/>
      <c r="S39" s="175"/>
      <c r="T39" s="175"/>
      <c r="U39" s="175"/>
      <c r="V39" s="174"/>
      <c r="W39" s="174"/>
      <c r="X39" s="176"/>
      <c r="Y39" s="176"/>
      <c r="Z39" s="176"/>
      <c r="AA39" s="176"/>
      <c r="AB39" s="176"/>
      <c r="AC39" s="176"/>
      <c r="AD39" s="176"/>
      <c r="AE39" s="175"/>
      <c r="AF39" s="175"/>
      <c r="AG39" s="175"/>
      <c r="AH39" s="175"/>
      <c r="AI39" s="175"/>
      <c r="AJ39" s="175"/>
      <c r="AK39" s="175"/>
      <c r="AL39" s="175"/>
      <c r="AM39" s="175"/>
      <c r="AN39" s="175"/>
      <c r="AO39" s="175"/>
      <c r="AP39" s="175"/>
      <c r="AQ39" s="175"/>
      <c r="AR39" s="175"/>
      <c r="AS39" s="175"/>
    </row>
    <row r="40" spans="1:45" s="177" customFormat="1" ht="45.6" customHeight="1">
      <c r="A40" s="171">
        <v>29</v>
      </c>
      <c r="B40" s="172" t="s">
        <v>269</v>
      </c>
      <c r="C40" s="172" t="s">
        <v>448</v>
      </c>
      <c r="D40" s="172" t="s">
        <v>575</v>
      </c>
      <c r="E40" s="172" t="s">
        <v>140</v>
      </c>
      <c r="F40" s="172" t="s">
        <v>132</v>
      </c>
      <c r="G40" s="172" t="s">
        <v>126</v>
      </c>
      <c r="H40" s="172" t="s">
        <v>127</v>
      </c>
      <c r="I40" s="172" t="s">
        <v>270</v>
      </c>
      <c r="J40" s="173" t="s">
        <v>218</v>
      </c>
      <c r="K40" s="257">
        <f>K41</f>
        <v>5020000</v>
      </c>
      <c r="L40" s="257">
        <f>L41</f>
        <v>5120000</v>
      </c>
      <c r="M40" s="175"/>
      <c r="N40" s="175"/>
      <c r="O40" s="175"/>
      <c r="P40" s="175"/>
      <c r="Q40" s="175"/>
      <c r="R40" s="175"/>
      <c r="S40" s="175"/>
      <c r="T40" s="175"/>
      <c r="U40" s="175"/>
      <c r="V40" s="174"/>
      <c r="W40" s="174"/>
      <c r="X40" s="176"/>
      <c r="Y40" s="176"/>
      <c r="Z40" s="176"/>
      <c r="AA40" s="176"/>
      <c r="AB40" s="176"/>
      <c r="AC40" s="176"/>
      <c r="AD40" s="176"/>
      <c r="AE40" s="175"/>
      <c r="AF40" s="175"/>
      <c r="AG40" s="175"/>
      <c r="AH40" s="175"/>
      <c r="AI40" s="175"/>
      <c r="AJ40" s="175"/>
      <c r="AK40" s="175"/>
      <c r="AL40" s="175"/>
      <c r="AM40" s="175"/>
      <c r="AN40" s="175"/>
      <c r="AO40" s="175"/>
      <c r="AP40" s="175"/>
      <c r="AQ40" s="175"/>
      <c r="AR40" s="175"/>
      <c r="AS40" s="175"/>
    </row>
    <row r="41" spans="1:45" s="177" customFormat="1" ht="56.45" customHeight="1">
      <c r="A41" s="171">
        <v>30</v>
      </c>
      <c r="B41" s="172" t="s">
        <v>269</v>
      </c>
      <c r="C41" s="172" t="s">
        <v>448</v>
      </c>
      <c r="D41" s="172" t="s">
        <v>575</v>
      </c>
      <c r="E41" s="172" t="s">
        <v>140</v>
      </c>
      <c r="F41" s="172" t="s">
        <v>269</v>
      </c>
      <c r="G41" s="172" t="s">
        <v>140</v>
      </c>
      <c r="H41" s="172" t="s">
        <v>127</v>
      </c>
      <c r="I41" s="172" t="s">
        <v>270</v>
      </c>
      <c r="J41" s="173" t="s">
        <v>1650</v>
      </c>
      <c r="K41" s="257">
        <v>5020000</v>
      </c>
      <c r="L41" s="257">
        <v>5120000</v>
      </c>
      <c r="M41" s="175"/>
      <c r="N41" s="175"/>
      <c r="O41" s="175"/>
      <c r="P41" s="175"/>
      <c r="Q41" s="175"/>
      <c r="R41" s="175"/>
      <c r="S41" s="175"/>
      <c r="T41" s="175"/>
      <c r="U41" s="175"/>
      <c r="V41" s="174"/>
      <c r="W41" s="174"/>
      <c r="X41" s="176"/>
      <c r="Y41" s="176"/>
      <c r="Z41" s="176"/>
      <c r="AA41" s="176"/>
      <c r="AB41" s="176"/>
      <c r="AC41" s="176"/>
      <c r="AD41" s="176"/>
      <c r="AE41" s="175"/>
      <c r="AF41" s="175"/>
      <c r="AG41" s="175"/>
      <c r="AH41" s="175"/>
      <c r="AI41" s="175"/>
      <c r="AJ41" s="175"/>
      <c r="AK41" s="175"/>
      <c r="AL41" s="175"/>
      <c r="AM41" s="175"/>
      <c r="AN41" s="175"/>
      <c r="AO41" s="175"/>
      <c r="AP41" s="175"/>
      <c r="AQ41" s="175"/>
      <c r="AR41" s="175"/>
      <c r="AS41" s="175"/>
    </row>
    <row r="42" spans="1:45" s="177" customFormat="1" ht="56.45" customHeight="1">
      <c r="A42" s="171">
        <v>31</v>
      </c>
      <c r="B42" s="172" t="s">
        <v>269</v>
      </c>
      <c r="C42" s="172" t="s">
        <v>448</v>
      </c>
      <c r="D42" s="172" t="s">
        <v>575</v>
      </c>
      <c r="E42" s="172" t="s">
        <v>140</v>
      </c>
      <c r="F42" s="172" t="s">
        <v>135</v>
      </c>
      <c r="G42" s="172" t="s">
        <v>126</v>
      </c>
      <c r="H42" s="172" t="s">
        <v>127</v>
      </c>
      <c r="I42" s="172" t="s">
        <v>270</v>
      </c>
      <c r="J42" s="173" t="s">
        <v>219</v>
      </c>
      <c r="K42" s="257">
        <f>K43</f>
        <v>0</v>
      </c>
      <c r="L42" s="257">
        <f>L43</f>
        <v>0</v>
      </c>
      <c r="M42" s="175"/>
      <c r="N42" s="175"/>
      <c r="O42" s="175"/>
      <c r="P42" s="175"/>
      <c r="Q42" s="175"/>
      <c r="R42" s="175"/>
      <c r="S42" s="175"/>
      <c r="T42" s="175"/>
      <c r="U42" s="175"/>
      <c r="V42" s="174"/>
      <c r="W42" s="174"/>
      <c r="X42" s="176"/>
      <c r="Y42" s="176"/>
      <c r="Z42" s="176"/>
      <c r="AA42" s="176"/>
      <c r="AB42" s="176"/>
      <c r="AC42" s="176"/>
      <c r="AD42" s="176"/>
      <c r="AE42" s="175"/>
      <c r="AF42" s="175"/>
      <c r="AG42" s="175"/>
      <c r="AH42" s="175"/>
      <c r="AI42" s="175"/>
      <c r="AJ42" s="175"/>
      <c r="AK42" s="175"/>
      <c r="AL42" s="175"/>
      <c r="AM42" s="175"/>
      <c r="AN42" s="175"/>
      <c r="AO42" s="175"/>
      <c r="AP42" s="175"/>
      <c r="AQ42" s="175"/>
      <c r="AR42" s="175"/>
      <c r="AS42" s="175"/>
    </row>
    <row r="43" spans="1:45" s="177" customFormat="1" ht="56.45" customHeight="1">
      <c r="A43" s="171">
        <v>32</v>
      </c>
      <c r="B43" s="172" t="s">
        <v>269</v>
      </c>
      <c r="C43" s="172" t="s">
        <v>448</v>
      </c>
      <c r="D43" s="172" t="s">
        <v>575</v>
      </c>
      <c r="E43" s="172" t="s">
        <v>140</v>
      </c>
      <c r="F43" s="172" t="s">
        <v>858</v>
      </c>
      <c r="G43" s="172" t="s">
        <v>140</v>
      </c>
      <c r="H43" s="172" t="s">
        <v>127</v>
      </c>
      <c r="I43" s="172" t="s">
        <v>270</v>
      </c>
      <c r="J43" s="173" t="s">
        <v>220</v>
      </c>
      <c r="K43" s="257">
        <v>0</v>
      </c>
      <c r="L43" s="257">
        <v>0</v>
      </c>
      <c r="M43" s="175"/>
      <c r="N43" s="175"/>
      <c r="O43" s="175"/>
      <c r="P43" s="175"/>
      <c r="Q43" s="175"/>
      <c r="R43" s="175"/>
      <c r="S43" s="175"/>
      <c r="T43" s="175"/>
      <c r="U43" s="175"/>
      <c r="V43" s="174"/>
      <c r="W43" s="174"/>
      <c r="X43" s="176"/>
      <c r="Y43" s="176"/>
      <c r="Z43" s="176"/>
      <c r="AA43" s="176"/>
      <c r="AB43" s="176"/>
      <c r="AC43" s="176"/>
      <c r="AD43" s="176"/>
      <c r="AE43" s="175"/>
      <c r="AF43" s="175"/>
      <c r="AG43" s="175"/>
      <c r="AH43" s="175"/>
      <c r="AI43" s="175"/>
      <c r="AJ43" s="175"/>
      <c r="AK43" s="175"/>
      <c r="AL43" s="175"/>
      <c r="AM43" s="175"/>
      <c r="AN43" s="175"/>
      <c r="AO43" s="175"/>
      <c r="AP43" s="175"/>
      <c r="AQ43" s="175"/>
      <c r="AR43" s="175"/>
      <c r="AS43" s="175"/>
    </row>
    <row r="44" spans="1:45" s="177" customFormat="1" ht="27.75" customHeight="1">
      <c r="A44" s="171">
        <v>33</v>
      </c>
      <c r="B44" s="172" t="s">
        <v>269</v>
      </c>
      <c r="C44" s="172" t="s">
        <v>448</v>
      </c>
      <c r="D44" s="172" t="s">
        <v>575</v>
      </c>
      <c r="E44" s="172" t="s">
        <v>140</v>
      </c>
      <c r="F44" s="172" t="s">
        <v>842</v>
      </c>
      <c r="G44" s="172" t="s">
        <v>126</v>
      </c>
      <c r="H44" s="172" t="s">
        <v>127</v>
      </c>
      <c r="I44" s="172" t="s">
        <v>270</v>
      </c>
      <c r="J44" s="173" t="s">
        <v>221</v>
      </c>
      <c r="K44" s="257">
        <f>K45</f>
        <v>1756000</v>
      </c>
      <c r="L44" s="257">
        <f>L45</f>
        <v>1757000</v>
      </c>
      <c r="M44" s="174"/>
      <c r="N44" s="174"/>
      <c r="O44" s="174"/>
      <c r="P44" s="174"/>
      <c r="Q44" s="174"/>
      <c r="R44" s="175"/>
      <c r="S44" s="175"/>
      <c r="T44" s="175"/>
      <c r="U44" s="175"/>
      <c r="V44" s="174"/>
      <c r="W44" s="174"/>
      <c r="X44" s="176"/>
      <c r="Y44" s="176"/>
      <c r="Z44" s="176"/>
      <c r="AA44" s="176"/>
      <c r="AB44" s="176"/>
      <c r="AC44" s="176"/>
      <c r="AD44" s="176"/>
      <c r="AE44" s="175"/>
      <c r="AF44" s="175"/>
      <c r="AG44" s="175"/>
      <c r="AH44" s="175"/>
      <c r="AI44" s="175"/>
      <c r="AJ44" s="175"/>
      <c r="AK44" s="175"/>
      <c r="AL44" s="175"/>
      <c r="AM44" s="175"/>
      <c r="AN44" s="175"/>
      <c r="AO44" s="175"/>
      <c r="AP44" s="175"/>
      <c r="AQ44" s="175"/>
      <c r="AR44" s="175"/>
      <c r="AS44" s="175"/>
    </row>
    <row r="45" spans="1:45" s="177" customFormat="1" ht="33" customHeight="1">
      <c r="A45" s="171">
        <v>34</v>
      </c>
      <c r="B45" s="172" t="s">
        <v>269</v>
      </c>
      <c r="C45" s="172" t="s">
        <v>448</v>
      </c>
      <c r="D45" s="172" t="s">
        <v>575</v>
      </c>
      <c r="E45" s="172" t="s">
        <v>140</v>
      </c>
      <c r="F45" s="172" t="s">
        <v>843</v>
      </c>
      <c r="G45" s="172" t="s">
        <v>140</v>
      </c>
      <c r="H45" s="172" t="s">
        <v>127</v>
      </c>
      <c r="I45" s="172" t="s">
        <v>270</v>
      </c>
      <c r="J45" s="173" t="s">
        <v>222</v>
      </c>
      <c r="K45" s="257">
        <v>1756000</v>
      </c>
      <c r="L45" s="257">
        <v>1757000</v>
      </c>
      <c r="M45" s="175"/>
      <c r="N45" s="175"/>
      <c r="O45" s="175"/>
      <c r="P45" s="175"/>
      <c r="Q45" s="175"/>
      <c r="R45" s="175"/>
      <c r="S45" s="175"/>
      <c r="T45" s="175"/>
      <c r="U45" s="175"/>
      <c r="V45" s="174"/>
      <c r="W45" s="174"/>
      <c r="X45" s="176"/>
      <c r="Y45" s="176"/>
      <c r="Z45" s="176"/>
      <c r="AA45" s="176"/>
      <c r="AB45" s="176"/>
      <c r="AC45" s="176"/>
      <c r="AD45" s="176"/>
      <c r="AE45" s="175"/>
      <c r="AF45" s="175"/>
      <c r="AG45" s="175"/>
      <c r="AH45" s="175"/>
      <c r="AI45" s="175"/>
      <c r="AJ45" s="175"/>
      <c r="AK45" s="175"/>
      <c r="AL45" s="175"/>
      <c r="AM45" s="175"/>
      <c r="AN45" s="175"/>
      <c r="AO45" s="175"/>
      <c r="AP45" s="175"/>
      <c r="AQ45" s="175"/>
      <c r="AR45" s="175"/>
      <c r="AS45" s="175"/>
    </row>
    <row r="46" spans="1:45" s="177" customFormat="1" ht="60.6" customHeight="1">
      <c r="A46" s="171">
        <v>35</v>
      </c>
      <c r="B46" s="172" t="s">
        <v>269</v>
      </c>
      <c r="C46" s="172" t="s">
        <v>448</v>
      </c>
      <c r="D46" s="172" t="s">
        <v>575</v>
      </c>
      <c r="E46" s="172" t="s">
        <v>845</v>
      </c>
      <c r="F46" s="172" t="s">
        <v>125</v>
      </c>
      <c r="G46" s="172" t="s">
        <v>126</v>
      </c>
      <c r="H46" s="172" t="s">
        <v>127</v>
      </c>
      <c r="I46" s="172" t="s">
        <v>270</v>
      </c>
      <c r="J46" s="173" t="s">
        <v>223</v>
      </c>
      <c r="K46" s="257">
        <f>K47</f>
        <v>326000</v>
      </c>
      <c r="L46" s="257">
        <f>L47</f>
        <v>336000</v>
      </c>
      <c r="M46" s="175"/>
      <c r="N46" s="175"/>
      <c r="O46" s="175"/>
      <c r="P46" s="175"/>
      <c r="Q46" s="175"/>
      <c r="R46" s="175"/>
      <c r="S46" s="175"/>
      <c r="T46" s="175"/>
      <c r="U46" s="175"/>
      <c r="V46" s="174"/>
      <c r="W46" s="174"/>
      <c r="X46" s="176"/>
      <c r="Y46" s="176"/>
      <c r="Z46" s="176"/>
      <c r="AA46" s="176"/>
      <c r="AB46" s="176"/>
      <c r="AC46" s="176"/>
      <c r="AD46" s="176"/>
      <c r="AE46" s="175"/>
      <c r="AF46" s="175"/>
      <c r="AG46" s="175"/>
      <c r="AH46" s="175"/>
      <c r="AI46" s="175"/>
      <c r="AJ46" s="175"/>
      <c r="AK46" s="175"/>
      <c r="AL46" s="175"/>
      <c r="AM46" s="175"/>
      <c r="AN46" s="175"/>
      <c r="AO46" s="175"/>
      <c r="AP46" s="175"/>
      <c r="AQ46" s="175"/>
      <c r="AR46" s="175"/>
      <c r="AS46" s="175"/>
    </row>
    <row r="47" spans="1:45" s="177" customFormat="1" ht="53.25" customHeight="1">
      <c r="A47" s="171">
        <v>36</v>
      </c>
      <c r="B47" s="172" t="s">
        <v>269</v>
      </c>
      <c r="C47" s="172" t="s">
        <v>448</v>
      </c>
      <c r="D47" s="172" t="s">
        <v>575</v>
      </c>
      <c r="E47" s="172" t="s">
        <v>845</v>
      </c>
      <c r="F47" s="172" t="s">
        <v>137</v>
      </c>
      <c r="G47" s="172" t="s">
        <v>126</v>
      </c>
      <c r="H47" s="172" t="s">
        <v>127</v>
      </c>
      <c r="I47" s="172" t="s">
        <v>270</v>
      </c>
      <c r="J47" s="173" t="s">
        <v>224</v>
      </c>
      <c r="K47" s="257">
        <f>K48</f>
        <v>326000</v>
      </c>
      <c r="L47" s="257">
        <f>L48</f>
        <v>336000</v>
      </c>
      <c r="M47" s="175"/>
      <c r="N47" s="175"/>
      <c r="O47" s="175"/>
      <c r="P47" s="175"/>
      <c r="Q47" s="175"/>
      <c r="R47" s="175"/>
      <c r="S47" s="175"/>
      <c r="T47" s="175"/>
      <c r="U47" s="175"/>
      <c r="V47" s="174"/>
      <c r="W47" s="174"/>
      <c r="X47" s="176"/>
      <c r="Y47" s="176"/>
      <c r="Z47" s="176"/>
      <c r="AA47" s="176"/>
      <c r="AB47" s="176"/>
      <c r="AC47" s="176"/>
      <c r="AD47" s="176"/>
      <c r="AE47" s="175"/>
      <c r="AF47" s="175"/>
      <c r="AG47" s="175"/>
      <c r="AH47" s="175"/>
      <c r="AI47" s="175"/>
      <c r="AJ47" s="175"/>
      <c r="AK47" s="175"/>
      <c r="AL47" s="175"/>
      <c r="AM47" s="175"/>
      <c r="AN47" s="175"/>
      <c r="AO47" s="175"/>
      <c r="AP47" s="175"/>
      <c r="AQ47" s="175"/>
      <c r="AR47" s="175"/>
      <c r="AS47" s="175"/>
    </row>
    <row r="48" spans="1:45" s="177" customFormat="1" ht="53.25" customHeight="1">
      <c r="A48" s="171">
        <v>37</v>
      </c>
      <c r="B48" s="172" t="s">
        <v>269</v>
      </c>
      <c r="C48" s="172" t="s">
        <v>448</v>
      </c>
      <c r="D48" s="172" t="s">
        <v>575</v>
      </c>
      <c r="E48" s="172" t="s">
        <v>845</v>
      </c>
      <c r="F48" s="172" t="s">
        <v>846</v>
      </c>
      <c r="G48" s="172" t="s">
        <v>140</v>
      </c>
      <c r="H48" s="172" t="s">
        <v>127</v>
      </c>
      <c r="I48" s="172" t="s">
        <v>270</v>
      </c>
      <c r="J48" s="173" t="s">
        <v>225</v>
      </c>
      <c r="K48" s="257">
        <v>326000</v>
      </c>
      <c r="L48" s="257">
        <v>336000</v>
      </c>
      <c r="M48" s="175"/>
      <c r="N48" s="175"/>
      <c r="O48" s="175"/>
      <c r="P48" s="175"/>
      <c r="Q48" s="175"/>
      <c r="R48" s="175"/>
      <c r="S48" s="175"/>
      <c r="T48" s="175"/>
      <c r="U48" s="175"/>
      <c r="V48" s="174"/>
      <c r="W48" s="174"/>
      <c r="X48" s="176"/>
      <c r="Y48" s="176"/>
      <c r="Z48" s="176"/>
      <c r="AA48" s="176"/>
      <c r="AB48" s="176"/>
      <c r="AC48" s="176"/>
      <c r="AD48" s="176"/>
      <c r="AE48" s="175"/>
      <c r="AF48" s="175"/>
      <c r="AG48" s="175"/>
      <c r="AH48" s="175"/>
      <c r="AI48" s="175"/>
      <c r="AJ48" s="175"/>
      <c r="AK48" s="175"/>
      <c r="AL48" s="175"/>
      <c r="AM48" s="175"/>
      <c r="AN48" s="175"/>
      <c r="AO48" s="175"/>
      <c r="AP48" s="175"/>
      <c r="AQ48" s="175"/>
      <c r="AR48" s="175"/>
      <c r="AS48" s="175"/>
    </row>
    <row r="49" spans="1:45" s="177" customFormat="1" ht="25.9" customHeight="1">
      <c r="A49" s="171">
        <v>38</v>
      </c>
      <c r="B49" s="172" t="s">
        <v>125</v>
      </c>
      <c r="C49" s="172" t="s">
        <v>448</v>
      </c>
      <c r="D49" s="172" t="s">
        <v>578</v>
      </c>
      <c r="E49" s="172" t="s">
        <v>126</v>
      </c>
      <c r="F49" s="172" t="s">
        <v>125</v>
      </c>
      <c r="G49" s="172" t="s">
        <v>126</v>
      </c>
      <c r="H49" s="172" t="s">
        <v>127</v>
      </c>
      <c r="I49" s="172" t="s">
        <v>125</v>
      </c>
      <c r="J49" s="173" t="s">
        <v>847</v>
      </c>
      <c r="K49" s="257">
        <f>K50</f>
        <v>166880</v>
      </c>
      <c r="L49" s="257">
        <f>L50</f>
        <v>166880</v>
      </c>
      <c r="M49" s="175"/>
      <c r="N49" s="175"/>
      <c r="O49" s="175"/>
      <c r="P49" s="175"/>
      <c r="Q49" s="175"/>
      <c r="R49" s="175"/>
      <c r="S49" s="175"/>
      <c r="T49" s="175"/>
      <c r="U49" s="175"/>
      <c r="V49" s="174"/>
      <c r="W49" s="174"/>
      <c r="X49" s="176"/>
      <c r="Y49" s="176"/>
      <c r="Z49" s="176"/>
      <c r="AA49" s="176"/>
      <c r="AB49" s="176"/>
      <c r="AC49" s="176"/>
      <c r="AD49" s="176"/>
      <c r="AE49" s="175"/>
      <c r="AF49" s="175"/>
      <c r="AG49" s="175"/>
      <c r="AH49" s="175"/>
      <c r="AI49" s="175"/>
      <c r="AJ49" s="175"/>
      <c r="AK49" s="175"/>
      <c r="AL49" s="175"/>
      <c r="AM49" s="175"/>
      <c r="AN49" s="175"/>
      <c r="AO49" s="175"/>
      <c r="AP49" s="175"/>
      <c r="AQ49" s="175"/>
      <c r="AR49" s="175"/>
      <c r="AS49" s="175"/>
    </row>
    <row r="50" spans="1:45" s="177" customFormat="1" ht="24.6" customHeight="1">
      <c r="A50" s="171">
        <v>39</v>
      </c>
      <c r="B50" s="172" t="s">
        <v>125</v>
      </c>
      <c r="C50" s="172" t="s">
        <v>448</v>
      </c>
      <c r="D50" s="172" t="s">
        <v>578</v>
      </c>
      <c r="E50" s="172" t="s">
        <v>129</v>
      </c>
      <c r="F50" s="172" t="s">
        <v>125</v>
      </c>
      <c r="G50" s="172" t="s">
        <v>129</v>
      </c>
      <c r="H50" s="172" t="s">
        <v>127</v>
      </c>
      <c r="I50" s="172" t="s">
        <v>270</v>
      </c>
      <c r="J50" s="173" t="s">
        <v>226</v>
      </c>
      <c r="K50" s="257">
        <f>K51+K52+K53</f>
        <v>166880</v>
      </c>
      <c r="L50" s="257">
        <f>L51+L52+L53</f>
        <v>166880</v>
      </c>
      <c r="M50" s="175"/>
      <c r="N50" s="175"/>
      <c r="O50" s="175"/>
      <c r="P50" s="175"/>
      <c r="Q50" s="175"/>
      <c r="R50" s="175"/>
      <c r="S50" s="175"/>
      <c r="T50" s="175"/>
      <c r="U50" s="175"/>
      <c r="V50" s="174"/>
      <c r="W50" s="174"/>
      <c r="X50" s="176"/>
      <c r="Y50" s="176"/>
      <c r="Z50" s="176"/>
      <c r="AA50" s="176"/>
      <c r="AB50" s="176"/>
      <c r="AC50" s="176"/>
      <c r="AD50" s="176"/>
      <c r="AE50" s="175"/>
      <c r="AF50" s="175"/>
      <c r="AG50" s="175"/>
      <c r="AH50" s="175"/>
      <c r="AI50" s="175"/>
      <c r="AJ50" s="175"/>
      <c r="AK50" s="175"/>
      <c r="AL50" s="175"/>
      <c r="AM50" s="175"/>
      <c r="AN50" s="175"/>
      <c r="AO50" s="175"/>
      <c r="AP50" s="175"/>
      <c r="AQ50" s="175"/>
      <c r="AR50" s="175"/>
      <c r="AS50" s="175"/>
    </row>
    <row r="51" spans="1:45" s="177" customFormat="1" ht="33.75" customHeight="1">
      <c r="A51" s="171">
        <v>40</v>
      </c>
      <c r="B51" s="172" t="s">
        <v>848</v>
      </c>
      <c r="C51" s="172" t="s">
        <v>448</v>
      </c>
      <c r="D51" s="172" t="s">
        <v>578</v>
      </c>
      <c r="E51" s="172" t="s">
        <v>129</v>
      </c>
      <c r="F51" s="172" t="s">
        <v>132</v>
      </c>
      <c r="G51" s="172" t="s">
        <v>129</v>
      </c>
      <c r="H51" s="172" t="s">
        <v>127</v>
      </c>
      <c r="I51" s="172" t="s">
        <v>270</v>
      </c>
      <c r="J51" s="173" t="s">
        <v>227</v>
      </c>
      <c r="K51" s="257">
        <v>41720</v>
      </c>
      <c r="L51" s="257">
        <v>41720</v>
      </c>
      <c r="M51" s="175"/>
      <c r="N51" s="175"/>
      <c r="O51" s="175"/>
      <c r="P51" s="175"/>
      <c r="Q51" s="175"/>
      <c r="R51" s="175"/>
      <c r="S51" s="175"/>
      <c r="T51" s="175"/>
      <c r="U51" s="175"/>
      <c r="V51" s="174"/>
      <c r="W51" s="174"/>
      <c r="X51" s="176"/>
      <c r="Y51" s="176"/>
      <c r="Z51" s="176"/>
      <c r="AA51" s="176"/>
      <c r="AB51" s="176"/>
      <c r="AC51" s="176"/>
      <c r="AD51" s="176"/>
      <c r="AE51" s="175"/>
      <c r="AF51" s="175"/>
      <c r="AG51" s="175"/>
      <c r="AH51" s="175"/>
      <c r="AI51" s="175"/>
      <c r="AJ51" s="175"/>
      <c r="AK51" s="175"/>
      <c r="AL51" s="175"/>
      <c r="AM51" s="175"/>
      <c r="AN51" s="175"/>
      <c r="AO51" s="175"/>
      <c r="AP51" s="175"/>
      <c r="AQ51" s="175"/>
      <c r="AR51" s="175"/>
      <c r="AS51" s="175"/>
    </row>
    <row r="52" spans="1:45" s="177" customFormat="1" ht="28.5" customHeight="1">
      <c r="A52" s="171"/>
      <c r="B52" s="172" t="s">
        <v>848</v>
      </c>
      <c r="C52" s="172" t="s">
        <v>448</v>
      </c>
      <c r="D52" s="172" t="s">
        <v>578</v>
      </c>
      <c r="E52" s="172" t="s">
        <v>129</v>
      </c>
      <c r="F52" s="172" t="s">
        <v>135</v>
      </c>
      <c r="G52" s="172" t="s">
        <v>129</v>
      </c>
      <c r="H52" s="172" t="s">
        <v>127</v>
      </c>
      <c r="I52" s="172" t="s">
        <v>270</v>
      </c>
      <c r="J52" s="173" t="s">
        <v>1651</v>
      </c>
      <c r="K52" s="257">
        <v>3129</v>
      </c>
      <c r="L52" s="257">
        <v>3129</v>
      </c>
      <c r="M52" s="175"/>
      <c r="N52" s="175"/>
      <c r="O52" s="175"/>
      <c r="P52" s="175"/>
      <c r="Q52" s="175"/>
      <c r="R52" s="175"/>
      <c r="S52" s="175"/>
      <c r="T52" s="175"/>
      <c r="U52" s="175"/>
      <c r="V52" s="174"/>
      <c r="W52" s="174"/>
      <c r="X52" s="176"/>
      <c r="Y52" s="176"/>
      <c r="Z52" s="176"/>
      <c r="AA52" s="176"/>
      <c r="AB52" s="176"/>
      <c r="AC52" s="176"/>
      <c r="AD52" s="176"/>
      <c r="AE52" s="175"/>
      <c r="AF52" s="175"/>
      <c r="AG52" s="175"/>
      <c r="AH52" s="175"/>
      <c r="AI52" s="175"/>
      <c r="AJ52" s="175"/>
      <c r="AK52" s="175"/>
      <c r="AL52" s="175"/>
      <c r="AM52" s="175"/>
      <c r="AN52" s="175"/>
      <c r="AO52" s="175"/>
      <c r="AP52" s="175"/>
      <c r="AQ52" s="175"/>
      <c r="AR52" s="175"/>
      <c r="AS52" s="175"/>
    </row>
    <row r="53" spans="1:45" s="177" customFormat="1" ht="19.899999999999999" customHeight="1">
      <c r="A53" s="171">
        <v>41</v>
      </c>
      <c r="B53" s="172" t="s">
        <v>848</v>
      </c>
      <c r="C53" s="172" t="s">
        <v>448</v>
      </c>
      <c r="D53" s="172" t="s">
        <v>578</v>
      </c>
      <c r="E53" s="172" t="s">
        <v>129</v>
      </c>
      <c r="F53" s="172" t="s">
        <v>137</v>
      </c>
      <c r="G53" s="172" t="s">
        <v>129</v>
      </c>
      <c r="H53" s="172" t="s">
        <v>127</v>
      </c>
      <c r="I53" s="172" t="s">
        <v>270</v>
      </c>
      <c r="J53" s="173" t="s">
        <v>849</v>
      </c>
      <c r="K53" s="257">
        <v>122031</v>
      </c>
      <c r="L53" s="257">
        <v>122031</v>
      </c>
      <c r="M53" s="175"/>
      <c r="N53" s="175"/>
      <c r="O53" s="175"/>
      <c r="P53" s="175"/>
      <c r="Q53" s="175"/>
      <c r="R53" s="175"/>
      <c r="S53" s="175"/>
      <c r="T53" s="175"/>
      <c r="U53" s="175"/>
      <c r="V53" s="174"/>
      <c r="W53" s="174"/>
      <c r="X53" s="176"/>
      <c r="Y53" s="176"/>
      <c r="Z53" s="176"/>
      <c r="AA53" s="176"/>
      <c r="AB53" s="176"/>
      <c r="AC53" s="176"/>
      <c r="AD53" s="176"/>
      <c r="AE53" s="175"/>
      <c r="AF53" s="175"/>
      <c r="AG53" s="175"/>
      <c r="AH53" s="175"/>
      <c r="AI53" s="175"/>
      <c r="AJ53" s="175"/>
      <c r="AK53" s="175"/>
      <c r="AL53" s="175"/>
      <c r="AM53" s="175"/>
      <c r="AN53" s="175"/>
      <c r="AO53" s="175"/>
      <c r="AP53" s="175"/>
      <c r="AQ53" s="175"/>
      <c r="AR53" s="175"/>
      <c r="AS53" s="175"/>
    </row>
    <row r="54" spans="1:45" s="177" customFormat="1" ht="34.15" customHeight="1">
      <c r="A54" s="171">
        <v>42</v>
      </c>
      <c r="B54" s="172" t="s">
        <v>125</v>
      </c>
      <c r="C54" s="172" t="s">
        <v>448</v>
      </c>
      <c r="D54" s="172" t="s">
        <v>576</v>
      </c>
      <c r="E54" s="172" t="s">
        <v>126</v>
      </c>
      <c r="F54" s="172" t="s">
        <v>125</v>
      </c>
      <c r="G54" s="172" t="s">
        <v>126</v>
      </c>
      <c r="H54" s="172" t="s">
        <v>127</v>
      </c>
      <c r="I54" s="172" t="s">
        <v>125</v>
      </c>
      <c r="J54" s="173" t="s">
        <v>850</v>
      </c>
      <c r="K54" s="257">
        <f t="shared" ref="K54:L56" si="0">K55</f>
        <v>221894.94</v>
      </c>
      <c r="L54" s="257">
        <f t="shared" si="0"/>
        <v>244084.43</v>
      </c>
      <c r="M54" s="175"/>
      <c r="N54" s="175"/>
      <c r="O54" s="175"/>
      <c r="P54" s="175"/>
      <c r="Q54" s="175"/>
      <c r="R54" s="175"/>
      <c r="S54" s="175"/>
      <c r="T54" s="175"/>
      <c r="U54" s="175"/>
      <c r="V54" s="174"/>
      <c r="W54" s="174"/>
      <c r="X54" s="176"/>
      <c r="Y54" s="176"/>
      <c r="Z54" s="176"/>
      <c r="AA54" s="176"/>
      <c r="AB54" s="176"/>
      <c r="AC54" s="176"/>
      <c r="AD54" s="176"/>
      <c r="AE54" s="175"/>
      <c r="AF54" s="175"/>
      <c r="AG54" s="175"/>
      <c r="AH54" s="175"/>
      <c r="AI54" s="175"/>
      <c r="AJ54" s="175"/>
      <c r="AK54" s="175"/>
      <c r="AL54" s="175"/>
      <c r="AM54" s="175"/>
      <c r="AN54" s="175"/>
      <c r="AO54" s="175"/>
      <c r="AP54" s="175"/>
      <c r="AQ54" s="175"/>
      <c r="AR54" s="175"/>
      <c r="AS54" s="175"/>
    </row>
    <row r="55" spans="1:45" s="177" customFormat="1" ht="27.75" customHeight="1">
      <c r="A55" s="171">
        <v>43</v>
      </c>
      <c r="B55" s="172" t="s">
        <v>125</v>
      </c>
      <c r="C55" s="172" t="s">
        <v>448</v>
      </c>
      <c r="D55" s="172" t="s">
        <v>576</v>
      </c>
      <c r="E55" s="172" t="s">
        <v>133</v>
      </c>
      <c r="F55" s="172" t="s">
        <v>125</v>
      </c>
      <c r="G55" s="172" t="s">
        <v>126</v>
      </c>
      <c r="H55" s="172" t="s">
        <v>127</v>
      </c>
      <c r="I55" s="172" t="s">
        <v>604</v>
      </c>
      <c r="J55" s="173" t="s">
        <v>851</v>
      </c>
      <c r="K55" s="257">
        <f t="shared" si="0"/>
        <v>221894.94</v>
      </c>
      <c r="L55" s="257">
        <f t="shared" si="0"/>
        <v>244084.43</v>
      </c>
      <c r="M55" s="175"/>
      <c r="N55" s="175"/>
      <c r="O55" s="175"/>
      <c r="P55" s="175"/>
      <c r="Q55" s="175"/>
      <c r="R55" s="175"/>
      <c r="S55" s="175"/>
      <c r="T55" s="175"/>
      <c r="U55" s="175"/>
      <c r="V55" s="174"/>
      <c r="W55" s="174"/>
      <c r="X55" s="176"/>
      <c r="Y55" s="176"/>
      <c r="Z55" s="176"/>
      <c r="AA55" s="176"/>
      <c r="AB55" s="176"/>
      <c r="AC55" s="176"/>
      <c r="AD55" s="176"/>
      <c r="AE55" s="175"/>
      <c r="AF55" s="175"/>
      <c r="AG55" s="175"/>
      <c r="AH55" s="175"/>
      <c r="AI55" s="175"/>
      <c r="AJ55" s="175"/>
      <c r="AK55" s="175"/>
      <c r="AL55" s="175"/>
      <c r="AM55" s="175"/>
      <c r="AN55" s="175"/>
      <c r="AO55" s="175"/>
      <c r="AP55" s="175"/>
      <c r="AQ55" s="175"/>
      <c r="AR55" s="175"/>
      <c r="AS55" s="175"/>
    </row>
    <row r="56" spans="1:45" s="177" customFormat="1" ht="32.25" customHeight="1">
      <c r="A56" s="171">
        <v>44</v>
      </c>
      <c r="B56" s="172" t="s">
        <v>605</v>
      </c>
      <c r="C56" s="172" t="s">
        <v>448</v>
      </c>
      <c r="D56" s="172" t="s">
        <v>576</v>
      </c>
      <c r="E56" s="172" t="s">
        <v>133</v>
      </c>
      <c r="F56" s="172" t="s">
        <v>852</v>
      </c>
      <c r="G56" s="172" t="s">
        <v>126</v>
      </c>
      <c r="H56" s="172" t="s">
        <v>127</v>
      </c>
      <c r="I56" s="172" t="s">
        <v>604</v>
      </c>
      <c r="J56" s="173" t="s">
        <v>228</v>
      </c>
      <c r="K56" s="257">
        <f t="shared" si="0"/>
        <v>221894.94</v>
      </c>
      <c r="L56" s="257">
        <f t="shared" si="0"/>
        <v>244084.43</v>
      </c>
      <c r="M56" s="175"/>
      <c r="N56" s="175"/>
      <c r="O56" s="175"/>
      <c r="P56" s="175"/>
      <c r="Q56" s="175"/>
      <c r="R56" s="175"/>
      <c r="S56" s="175"/>
      <c r="T56" s="175"/>
      <c r="U56" s="175"/>
      <c r="V56" s="174"/>
      <c r="W56" s="174"/>
      <c r="X56" s="176"/>
      <c r="Y56" s="176"/>
      <c r="Z56" s="176"/>
      <c r="AA56" s="176"/>
      <c r="AB56" s="176"/>
      <c r="AC56" s="176"/>
      <c r="AD56" s="176"/>
      <c r="AE56" s="175"/>
      <c r="AF56" s="175"/>
      <c r="AG56" s="175"/>
      <c r="AH56" s="175"/>
      <c r="AI56" s="175"/>
      <c r="AJ56" s="175"/>
      <c r="AK56" s="175"/>
      <c r="AL56" s="175"/>
      <c r="AM56" s="175"/>
      <c r="AN56" s="175"/>
      <c r="AO56" s="175"/>
      <c r="AP56" s="175"/>
      <c r="AQ56" s="175"/>
      <c r="AR56" s="175"/>
      <c r="AS56" s="175"/>
    </row>
    <row r="57" spans="1:45" s="177" customFormat="1" ht="34.9" customHeight="1">
      <c r="A57" s="171">
        <v>45</v>
      </c>
      <c r="B57" s="172" t="s">
        <v>605</v>
      </c>
      <c r="C57" s="172" t="s">
        <v>448</v>
      </c>
      <c r="D57" s="172" t="s">
        <v>576</v>
      </c>
      <c r="E57" s="172" t="s">
        <v>133</v>
      </c>
      <c r="F57" s="172" t="s">
        <v>853</v>
      </c>
      <c r="G57" s="172" t="s">
        <v>140</v>
      </c>
      <c r="H57" s="172" t="s">
        <v>127</v>
      </c>
      <c r="I57" s="172" t="s">
        <v>604</v>
      </c>
      <c r="J57" s="173" t="s">
        <v>229</v>
      </c>
      <c r="K57" s="257">
        <v>221894.94</v>
      </c>
      <c r="L57" s="257">
        <v>244084.43</v>
      </c>
      <c r="M57" s="175"/>
      <c r="N57" s="175"/>
      <c r="O57" s="175"/>
      <c r="P57" s="175"/>
      <c r="Q57" s="175"/>
      <c r="R57" s="175"/>
      <c r="S57" s="175"/>
      <c r="T57" s="175"/>
      <c r="U57" s="175"/>
      <c r="V57" s="174"/>
      <c r="W57" s="174"/>
      <c r="X57" s="176"/>
      <c r="Y57" s="176"/>
      <c r="Z57" s="176"/>
      <c r="AA57" s="176"/>
      <c r="AB57" s="176"/>
      <c r="AC57" s="176"/>
      <c r="AD57" s="176"/>
      <c r="AE57" s="175"/>
      <c r="AF57" s="175"/>
      <c r="AG57" s="175"/>
      <c r="AH57" s="175"/>
      <c r="AI57" s="175"/>
      <c r="AJ57" s="175"/>
      <c r="AK57" s="175"/>
      <c r="AL57" s="175"/>
      <c r="AM57" s="175"/>
      <c r="AN57" s="175"/>
      <c r="AO57" s="175"/>
      <c r="AP57" s="175"/>
      <c r="AQ57" s="175"/>
      <c r="AR57" s="175"/>
      <c r="AS57" s="175"/>
    </row>
    <row r="58" spans="1:45" s="177" customFormat="1" ht="21" customHeight="1">
      <c r="A58" s="171">
        <v>46</v>
      </c>
      <c r="B58" s="172" t="s">
        <v>125</v>
      </c>
      <c r="C58" s="172" t="s">
        <v>448</v>
      </c>
      <c r="D58" s="172" t="s">
        <v>577</v>
      </c>
      <c r="E58" s="172" t="s">
        <v>126</v>
      </c>
      <c r="F58" s="172" t="s">
        <v>125</v>
      </c>
      <c r="G58" s="172" t="s">
        <v>126</v>
      </c>
      <c r="H58" s="172" t="s">
        <v>127</v>
      </c>
      <c r="I58" s="172" t="s">
        <v>125</v>
      </c>
      <c r="J58" s="173" t="s">
        <v>854</v>
      </c>
      <c r="K58" s="257">
        <f>K59+K62</f>
        <v>5400000</v>
      </c>
      <c r="L58" s="257">
        <f>L59+L62</f>
        <v>1400000</v>
      </c>
      <c r="M58" s="175"/>
      <c r="N58" s="175"/>
      <c r="O58" s="175"/>
      <c r="P58" s="175"/>
      <c r="Q58" s="175"/>
      <c r="R58" s="175"/>
      <c r="S58" s="175"/>
      <c r="T58" s="175"/>
      <c r="U58" s="175"/>
      <c r="V58" s="174"/>
      <c r="W58" s="174"/>
      <c r="X58" s="176"/>
      <c r="Y58" s="176"/>
      <c r="Z58" s="176"/>
      <c r="AA58" s="176"/>
      <c r="AB58" s="176"/>
      <c r="AC58" s="176"/>
      <c r="AD58" s="176"/>
      <c r="AE58" s="175"/>
      <c r="AF58" s="175"/>
      <c r="AG58" s="175"/>
      <c r="AH58" s="175"/>
      <c r="AI58" s="175"/>
      <c r="AJ58" s="175"/>
      <c r="AK58" s="175"/>
      <c r="AL58" s="175"/>
      <c r="AM58" s="175"/>
      <c r="AN58" s="175"/>
      <c r="AO58" s="175"/>
      <c r="AP58" s="175"/>
      <c r="AQ58" s="175"/>
      <c r="AR58" s="175"/>
      <c r="AS58" s="175"/>
    </row>
    <row r="59" spans="1:45" s="177" customFormat="1" ht="55.5" customHeight="1">
      <c r="A59" s="171">
        <v>47</v>
      </c>
      <c r="B59" s="172" t="s">
        <v>269</v>
      </c>
      <c r="C59" s="172" t="s">
        <v>448</v>
      </c>
      <c r="D59" s="172" t="s">
        <v>577</v>
      </c>
      <c r="E59" s="172" t="s">
        <v>133</v>
      </c>
      <c r="F59" s="172" t="s">
        <v>125</v>
      </c>
      <c r="G59" s="172" t="s">
        <v>126</v>
      </c>
      <c r="H59" s="172" t="s">
        <v>127</v>
      </c>
      <c r="I59" s="172" t="s">
        <v>125</v>
      </c>
      <c r="J59" s="173" t="s">
        <v>230</v>
      </c>
      <c r="K59" s="257">
        <v>300000</v>
      </c>
      <c r="L59" s="257">
        <v>300000</v>
      </c>
      <c r="M59" s="175"/>
      <c r="N59" s="175"/>
      <c r="O59" s="175"/>
      <c r="P59" s="175"/>
      <c r="Q59" s="175"/>
      <c r="R59" s="175"/>
      <c r="S59" s="175"/>
      <c r="T59" s="175"/>
      <c r="U59" s="175"/>
      <c r="V59" s="174"/>
      <c r="W59" s="174"/>
      <c r="X59" s="176"/>
      <c r="Y59" s="176"/>
      <c r="Z59" s="176"/>
      <c r="AA59" s="176"/>
      <c r="AB59" s="176"/>
      <c r="AC59" s="176"/>
      <c r="AD59" s="176"/>
      <c r="AE59" s="175"/>
      <c r="AF59" s="175"/>
      <c r="AG59" s="175"/>
      <c r="AH59" s="175"/>
      <c r="AI59" s="175"/>
      <c r="AJ59" s="175"/>
      <c r="AK59" s="175"/>
      <c r="AL59" s="175"/>
      <c r="AM59" s="175"/>
      <c r="AN59" s="175"/>
      <c r="AO59" s="175"/>
      <c r="AP59" s="175"/>
      <c r="AQ59" s="175"/>
      <c r="AR59" s="175"/>
      <c r="AS59" s="175"/>
    </row>
    <row r="60" spans="1:45" s="177" customFormat="1" ht="54" customHeight="1">
      <c r="A60" s="171">
        <v>48</v>
      </c>
      <c r="B60" s="172" t="s">
        <v>269</v>
      </c>
      <c r="C60" s="172" t="s">
        <v>448</v>
      </c>
      <c r="D60" s="172" t="s">
        <v>577</v>
      </c>
      <c r="E60" s="172" t="s">
        <v>133</v>
      </c>
      <c r="F60" s="172" t="s">
        <v>855</v>
      </c>
      <c r="G60" s="172" t="s">
        <v>140</v>
      </c>
      <c r="H60" s="172" t="s">
        <v>127</v>
      </c>
      <c r="I60" s="172" t="s">
        <v>614</v>
      </c>
      <c r="J60" s="173" t="s">
        <v>231</v>
      </c>
      <c r="K60" s="257">
        <v>300000</v>
      </c>
      <c r="L60" s="257">
        <v>300000</v>
      </c>
      <c r="M60" s="175"/>
      <c r="N60" s="175"/>
      <c r="O60" s="175"/>
      <c r="P60" s="175"/>
      <c r="Q60" s="175"/>
      <c r="R60" s="175"/>
      <c r="S60" s="175"/>
      <c r="T60" s="175"/>
      <c r="U60" s="175"/>
      <c r="V60" s="174"/>
      <c r="W60" s="174"/>
      <c r="X60" s="176"/>
      <c r="Y60" s="176"/>
      <c r="Z60" s="176"/>
      <c r="AA60" s="176"/>
      <c r="AB60" s="176"/>
      <c r="AC60" s="176"/>
      <c r="AD60" s="176"/>
      <c r="AE60" s="175"/>
      <c r="AF60" s="175"/>
      <c r="AG60" s="175"/>
      <c r="AH60" s="175"/>
      <c r="AI60" s="175"/>
      <c r="AJ60" s="175"/>
      <c r="AK60" s="175"/>
      <c r="AL60" s="175"/>
      <c r="AM60" s="175"/>
      <c r="AN60" s="175"/>
      <c r="AO60" s="175"/>
      <c r="AP60" s="175"/>
      <c r="AQ60" s="175"/>
      <c r="AR60" s="175"/>
      <c r="AS60" s="175"/>
    </row>
    <row r="61" spans="1:45" s="177" customFormat="1" ht="54.75" customHeight="1">
      <c r="A61" s="171">
        <v>49</v>
      </c>
      <c r="B61" s="172" t="s">
        <v>269</v>
      </c>
      <c r="C61" s="172" t="s">
        <v>448</v>
      </c>
      <c r="D61" s="172" t="s">
        <v>577</v>
      </c>
      <c r="E61" s="172" t="s">
        <v>133</v>
      </c>
      <c r="F61" s="172" t="s">
        <v>856</v>
      </c>
      <c r="G61" s="172" t="s">
        <v>140</v>
      </c>
      <c r="H61" s="172" t="s">
        <v>127</v>
      </c>
      <c r="I61" s="172" t="s">
        <v>614</v>
      </c>
      <c r="J61" s="173" t="s">
        <v>232</v>
      </c>
      <c r="K61" s="257">
        <v>300000</v>
      </c>
      <c r="L61" s="257">
        <v>300000</v>
      </c>
      <c r="M61" s="175"/>
      <c r="N61" s="175"/>
      <c r="O61" s="175"/>
      <c r="P61" s="175"/>
      <c r="Q61" s="175"/>
      <c r="R61" s="175"/>
      <c r="S61" s="175"/>
      <c r="T61" s="175"/>
      <c r="U61" s="175"/>
      <c r="V61" s="174"/>
      <c r="W61" s="174"/>
      <c r="X61" s="176"/>
      <c r="Y61" s="176"/>
      <c r="Z61" s="176"/>
      <c r="AA61" s="176"/>
      <c r="AB61" s="176"/>
      <c r="AC61" s="176"/>
      <c r="AD61" s="176"/>
      <c r="AE61" s="175"/>
      <c r="AF61" s="175"/>
      <c r="AG61" s="175"/>
      <c r="AH61" s="175"/>
      <c r="AI61" s="175"/>
      <c r="AJ61" s="175"/>
      <c r="AK61" s="175"/>
      <c r="AL61" s="175"/>
      <c r="AM61" s="175"/>
      <c r="AN61" s="175"/>
      <c r="AO61" s="175"/>
      <c r="AP61" s="175"/>
      <c r="AQ61" s="175"/>
      <c r="AR61" s="175"/>
      <c r="AS61" s="175"/>
    </row>
    <row r="62" spans="1:45" s="177" customFormat="1" ht="32.25" customHeight="1">
      <c r="A62" s="171">
        <v>50</v>
      </c>
      <c r="B62" s="172" t="s">
        <v>269</v>
      </c>
      <c r="C62" s="172" t="s">
        <v>448</v>
      </c>
      <c r="D62" s="172" t="s">
        <v>577</v>
      </c>
      <c r="E62" s="172" t="s">
        <v>857</v>
      </c>
      <c r="F62" s="172" t="s">
        <v>125</v>
      </c>
      <c r="G62" s="172" t="s">
        <v>126</v>
      </c>
      <c r="H62" s="172" t="s">
        <v>127</v>
      </c>
      <c r="I62" s="172" t="s">
        <v>615</v>
      </c>
      <c r="J62" s="173" t="s">
        <v>233</v>
      </c>
      <c r="K62" s="257">
        <f>K63+K65</f>
        <v>5100000</v>
      </c>
      <c r="L62" s="257">
        <f>L63+L65</f>
        <v>1100000</v>
      </c>
      <c r="M62" s="175"/>
      <c r="N62" s="175"/>
      <c r="O62" s="175"/>
      <c r="P62" s="175"/>
      <c r="Q62" s="175"/>
      <c r="R62" s="175"/>
      <c r="S62" s="175"/>
      <c r="T62" s="175"/>
      <c r="U62" s="175"/>
      <c r="V62" s="174"/>
      <c r="W62" s="174"/>
      <c r="X62" s="176"/>
      <c r="Y62" s="176"/>
      <c r="Z62" s="176"/>
      <c r="AA62" s="176"/>
      <c r="AB62" s="176"/>
      <c r="AC62" s="176"/>
      <c r="AD62" s="176"/>
      <c r="AE62" s="175"/>
      <c r="AF62" s="175"/>
      <c r="AG62" s="175"/>
      <c r="AH62" s="175"/>
      <c r="AI62" s="175"/>
      <c r="AJ62" s="175"/>
      <c r="AK62" s="175"/>
      <c r="AL62" s="175"/>
      <c r="AM62" s="175"/>
      <c r="AN62" s="175"/>
      <c r="AO62" s="175"/>
      <c r="AP62" s="175"/>
      <c r="AQ62" s="175"/>
      <c r="AR62" s="175"/>
      <c r="AS62" s="175"/>
    </row>
    <row r="63" spans="1:45" s="177" customFormat="1" ht="25.5" customHeight="1">
      <c r="A63" s="171">
        <v>51</v>
      </c>
      <c r="B63" s="172" t="s">
        <v>269</v>
      </c>
      <c r="C63" s="172" t="s">
        <v>448</v>
      </c>
      <c r="D63" s="172" t="s">
        <v>577</v>
      </c>
      <c r="E63" s="172" t="s">
        <v>857</v>
      </c>
      <c r="F63" s="172" t="s">
        <v>132</v>
      </c>
      <c r="G63" s="172" t="s">
        <v>126</v>
      </c>
      <c r="H63" s="172" t="s">
        <v>127</v>
      </c>
      <c r="I63" s="172" t="s">
        <v>615</v>
      </c>
      <c r="J63" s="222" t="s">
        <v>234</v>
      </c>
      <c r="K63" s="257">
        <v>100000</v>
      </c>
      <c r="L63" s="257">
        <v>100000</v>
      </c>
      <c r="M63" s="175"/>
      <c r="N63" s="175"/>
      <c r="O63" s="175"/>
      <c r="P63" s="175"/>
      <c r="Q63" s="175"/>
      <c r="R63" s="175"/>
      <c r="S63" s="175"/>
      <c r="T63" s="175"/>
      <c r="U63" s="175"/>
      <c r="V63" s="174"/>
      <c r="W63" s="174"/>
      <c r="X63" s="176"/>
      <c r="Y63" s="176"/>
      <c r="Z63" s="176"/>
      <c r="AA63" s="176"/>
      <c r="AB63" s="176"/>
      <c r="AC63" s="176"/>
      <c r="AD63" s="176"/>
      <c r="AE63" s="175"/>
      <c r="AF63" s="175"/>
      <c r="AG63" s="175"/>
      <c r="AH63" s="175"/>
      <c r="AI63" s="175"/>
      <c r="AJ63" s="175"/>
      <c r="AK63" s="175"/>
      <c r="AL63" s="175"/>
      <c r="AM63" s="175"/>
      <c r="AN63" s="175"/>
      <c r="AO63" s="175"/>
      <c r="AP63" s="175"/>
      <c r="AQ63" s="175"/>
      <c r="AR63" s="175"/>
      <c r="AS63" s="175"/>
    </row>
    <row r="64" spans="1:45" s="177" customFormat="1" ht="41.25" customHeight="1">
      <c r="A64" s="171">
        <v>52</v>
      </c>
      <c r="B64" s="172" t="s">
        <v>269</v>
      </c>
      <c r="C64" s="172" t="s">
        <v>448</v>
      </c>
      <c r="D64" s="172" t="s">
        <v>577</v>
      </c>
      <c r="E64" s="172" t="s">
        <v>857</v>
      </c>
      <c r="F64" s="172" t="s">
        <v>269</v>
      </c>
      <c r="G64" s="172" t="s">
        <v>140</v>
      </c>
      <c r="H64" s="172" t="s">
        <v>127</v>
      </c>
      <c r="I64" s="172" t="s">
        <v>615</v>
      </c>
      <c r="J64" s="173" t="s">
        <v>1652</v>
      </c>
      <c r="K64" s="257">
        <v>100000</v>
      </c>
      <c r="L64" s="257">
        <v>100000</v>
      </c>
      <c r="M64" s="175"/>
      <c r="N64" s="175"/>
      <c r="O64" s="175"/>
      <c r="P64" s="175"/>
      <c r="Q64" s="175"/>
      <c r="R64" s="175"/>
      <c r="S64" s="175"/>
      <c r="T64" s="175"/>
      <c r="U64" s="175"/>
      <c r="V64" s="174"/>
      <c r="W64" s="174"/>
      <c r="X64" s="176"/>
      <c r="Y64" s="176"/>
      <c r="Z64" s="176"/>
      <c r="AA64" s="176"/>
      <c r="AB64" s="176"/>
      <c r="AC64" s="176"/>
      <c r="AD64" s="176"/>
      <c r="AE64" s="175"/>
      <c r="AF64" s="175"/>
      <c r="AG64" s="175"/>
      <c r="AH64" s="175"/>
      <c r="AI64" s="175"/>
      <c r="AJ64" s="175"/>
      <c r="AK64" s="175"/>
      <c r="AL64" s="175"/>
      <c r="AM64" s="175"/>
      <c r="AN64" s="175"/>
      <c r="AO64" s="175"/>
      <c r="AP64" s="175"/>
      <c r="AQ64" s="175"/>
      <c r="AR64" s="175"/>
      <c r="AS64" s="175"/>
    </row>
    <row r="65" spans="1:45" s="177" customFormat="1" ht="41.25" customHeight="1">
      <c r="A65" s="171">
        <v>53</v>
      </c>
      <c r="B65" s="172" t="s">
        <v>269</v>
      </c>
      <c r="C65" s="172" t="s">
        <v>448</v>
      </c>
      <c r="D65" s="172" t="s">
        <v>577</v>
      </c>
      <c r="E65" s="172" t="s">
        <v>857</v>
      </c>
      <c r="F65" s="172" t="s">
        <v>135</v>
      </c>
      <c r="G65" s="172" t="s">
        <v>126</v>
      </c>
      <c r="H65" s="172" t="s">
        <v>127</v>
      </c>
      <c r="I65" s="172" t="s">
        <v>615</v>
      </c>
      <c r="J65" s="173" t="s">
        <v>235</v>
      </c>
      <c r="K65" s="257">
        <f>K66</f>
        <v>5000000</v>
      </c>
      <c r="L65" s="257">
        <f>L66</f>
        <v>1000000</v>
      </c>
      <c r="M65" s="175"/>
      <c r="N65" s="175"/>
      <c r="O65" s="175"/>
      <c r="P65" s="175"/>
      <c r="Q65" s="175"/>
      <c r="R65" s="175"/>
      <c r="S65" s="175"/>
      <c r="T65" s="175"/>
      <c r="U65" s="175"/>
      <c r="V65" s="174"/>
      <c r="W65" s="174"/>
      <c r="X65" s="176"/>
      <c r="Y65" s="176"/>
      <c r="Z65" s="176"/>
      <c r="AA65" s="176"/>
      <c r="AB65" s="176"/>
      <c r="AC65" s="176"/>
      <c r="AD65" s="176"/>
      <c r="AE65" s="175"/>
      <c r="AF65" s="175"/>
      <c r="AG65" s="175"/>
      <c r="AH65" s="175"/>
      <c r="AI65" s="175"/>
      <c r="AJ65" s="175"/>
      <c r="AK65" s="175"/>
      <c r="AL65" s="175"/>
      <c r="AM65" s="175"/>
      <c r="AN65" s="175"/>
      <c r="AO65" s="175"/>
      <c r="AP65" s="175"/>
      <c r="AQ65" s="175"/>
      <c r="AR65" s="175"/>
      <c r="AS65" s="175"/>
    </row>
    <row r="66" spans="1:45" s="177" customFormat="1" ht="42" customHeight="1">
      <c r="A66" s="171">
        <v>54</v>
      </c>
      <c r="B66" s="172" t="s">
        <v>269</v>
      </c>
      <c r="C66" s="172" t="s">
        <v>448</v>
      </c>
      <c r="D66" s="172" t="s">
        <v>577</v>
      </c>
      <c r="E66" s="172" t="s">
        <v>857</v>
      </c>
      <c r="F66" s="172" t="s">
        <v>858</v>
      </c>
      <c r="G66" s="172" t="s">
        <v>140</v>
      </c>
      <c r="H66" s="172" t="s">
        <v>127</v>
      </c>
      <c r="I66" s="172" t="s">
        <v>615</v>
      </c>
      <c r="J66" s="173" t="s">
        <v>236</v>
      </c>
      <c r="K66" s="257">
        <v>5000000</v>
      </c>
      <c r="L66" s="257">
        <v>1000000</v>
      </c>
      <c r="M66" s="174"/>
      <c r="N66" s="174"/>
      <c r="O66" s="174"/>
      <c r="P66" s="174"/>
      <c r="Q66" s="174"/>
      <c r="R66" s="175"/>
      <c r="S66" s="175"/>
      <c r="T66" s="175"/>
      <c r="U66" s="175"/>
      <c r="V66" s="174"/>
      <c r="W66" s="174"/>
      <c r="X66" s="176"/>
      <c r="Y66" s="176"/>
      <c r="Z66" s="176"/>
      <c r="AA66" s="176"/>
      <c r="AB66" s="176"/>
      <c r="AC66" s="176"/>
      <c r="AD66" s="176"/>
      <c r="AE66" s="175"/>
      <c r="AF66" s="175"/>
      <c r="AG66" s="175"/>
      <c r="AH66" s="175"/>
      <c r="AI66" s="175"/>
      <c r="AJ66" s="175"/>
      <c r="AK66" s="175"/>
      <c r="AL66" s="175"/>
      <c r="AM66" s="175"/>
      <c r="AN66" s="175"/>
      <c r="AO66" s="175"/>
      <c r="AP66" s="175"/>
      <c r="AQ66" s="175"/>
      <c r="AR66" s="175"/>
      <c r="AS66" s="175"/>
    </row>
    <row r="67" spans="1:45" s="177" customFormat="1" ht="27" customHeight="1">
      <c r="A67" s="171">
        <v>55</v>
      </c>
      <c r="B67" s="172" t="s">
        <v>125</v>
      </c>
      <c r="C67" s="172" t="s">
        <v>448</v>
      </c>
      <c r="D67" s="172" t="s">
        <v>630</v>
      </c>
      <c r="E67" s="172" t="s">
        <v>126</v>
      </c>
      <c r="F67" s="172" t="s">
        <v>125</v>
      </c>
      <c r="G67" s="172" t="s">
        <v>126</v>
      </c>
      <c r="H67" s="172" t="s">
        <v>127</v>
      </c>
      <c r="I67" s="172" t="s">
        <v>125</v>
      </c>
      <c r="J67" s="173" t="s">
        <v>859</v>
      </c>
      <c r="K67" s="257">
        <f>K68+K71+K72+K74+K76+K78+K79+K81+K82</f>
        <v>1060610</v>
      </c>
      <c r="L67" s="257">
        <f>L68+L71+L72+L74+L76+L78+L79+L81+L82</f>
        <v>1060610</v>
      </c>
      <c r="M67" s="174"/>
      <c r="N67" s="174"/>
      <c r="O67" s="174"/>
      <c r="P67" s="174"/>
      <c r="Q67" s="174"/>
      <c r="R67" s="175"/>
      <c r="S67" s="175"/>
      <c r="T67" s="175"/>
      <c r="U67" s="175"/>
      <c r="V67" s="174"/>
      <c r="W67" s="174"/>
      <c r="X67" s="176"/>
      <c r="Y67" s="176"/>
      <c r="Z67" s="176"/>
      <c r="AA67" s="176"/>
      <c r="AB67" s="176"/>
      <c r="AC67" s="176"/>
      <c r="AD67" s="176"/>
      <c r="AE67" s="175"/>
      <c r="AF67" s="175"/>
      <c r="AG67" s="175"/>
      <c r="AH67" s="175"/>
      <c r="AI67" s="175"/>
      <c r="AJ67" s="175"/>
      <c r="AK67" s="175"/>
      <c r="AL67" s="175"/>
      <c r="AM67" s="175"/>
      <c r="AN67" s="175"/>
      <c r="AO67" s="175"/>
      <c r="AP67" s="175"/>
      <c r="AQ67" s="175"/>
      <c r="AR67" s="175"/>
      <c r="AS67" s="175"/>
    </row>
    <row r="68" spans="1:45" s="177" customFormat="1" ht="27" customHeight="1">
      <c r="A68" s="171">
        <v>56</v>
      </c>
      <c r="B68" s="172" t="s">
        <v>545</v>
      </c>
      <c r="C68" s="172" t="s">
        <v>448</v>
      </c>
      <c r="D68" s="172" t="s">
        <v>630</v>
      </c>
      <c r="E68" s="172" t="s">
        <v>138</v>
      </c>
      <c r="F68" s="172" t="s">
        <v>125</v>
      </c>
      <c r="G68" s="172" t="s">
        <v>126</v>
      </c>
      <c r="H68" s="172" t="s">
        <v>127</v>
      </c>
      <c r="I68" s="172" t="s">
        <v>631</v>
      </c>
      <c r="J68" s="173" t="s">
        <v>237</v>
      </c>
      <c r="K68" s="257">
        <f>K69+K70</f>
        <v>13610</v>
      </c>
      <c r="L68" s="257">
        <f>L69+L70</f>
        <v>13610</v>
      </c>
      <c r="M68" s="175"/>
      <c r="N68" s="175"/>
      <c r="O68" s="175"/>
      <c r="P68" s="175"/>
      <c r="Q68" s="175"/>
      <c r="R68" s="175"/>
      <c r="S68" s="175"/>
      <c r="T68" s="175"/>
      <c r="U68" s="175"/>
      <c r="V68" s="174"/>
      <c r="W68" s="174"/>
      <c r="X68" s="176"/>
      <c r="Y68" s="176"/>
      <c r="Z68" s="176"/>
      <c r="AA68" s="176"/>
      <c r="AB68" s="176"/>
      <c r="AC68" s="176"/>
      <c r="AD68" s="176"/>
      <c r="AE68" s="175"/>
      <c r="AF68" s="175"/>
      <c r="AG68" s="175"/>
      <c r="AH68" s="175"/>
      <c r="AI68" s="175"/>
      <c r="AJ68" s="175"/>
      <c r="AK68" s="175"/>
      <c r="AL68" s="175"/>
      <c r="AM68" s="175"/>
      <c r="AN68" s="175"/>
      <c r="AO68" s="175"/>
      <c r="AP68" s="175"/>
      <c r="AQ68" s="175"/>
      <c r="AR68" s="175"/>
      <c r="AS68" s="175"/>
    </row>
    <row r="69" spans="1:45" s="177" customFormat="1" ht="49.5" customHeight="1">
      <c r="A69" s="171">
        <v>57</v>
      </c>
      <c r="B69" s="172" t="s">
        <v>545</v>
      </c>
      <c r="C69" s="172" t="s">
        <v>448</v>
      </c>
      <c r="D69" s="172" t="s">
        <v>630</v>
      </c>
      <c r="E69" s="172" t="s">
        <v>138</v>
      </c>
      <c r="F69" s="172" t="s">
        <v>132</v>
      </c>
      <c r="G69" s="172" t="s">
        <v>129</v>
      </c>
      <c r="H69" s="172" t="s">
        <v>127</v>
      </c>
      <c r="I69" s="172" t="s">
        <v>631</v>
      </c>
      <c r="J69" s="173" t="s">
        <v>238</v>
      </c>
      <c r="K69" s="257">
        <v>13000</v>
      </c>
      <c r="L69" s="257">
        <v>13000</v>
      </c>
      <c r="M69" s="175"/>
      <c r="N69" s="175"/>
      <c r="O69" s="175"/>
      <c r="P69" s="175"/>
      <c r="Q69" s="175"/>
      <c r="R69" s="175"/>
      <c r="S69" s="175"/>
      <c r="T69" s="175"/>
      <c r="U69" s="175"/>
      <c r="V69" s="174"/>
      <c r="W69" s="174"/>
      <c r="X69" s="176"/>
      <c r="Y69" s="176"/>
      <c r="Z69" s="176"/>
      <c r="AA69" s="176"/>
      <c r="AB69" s="176"/>
      <c r="AC69" s="176"/>
      <c r="AD69" s="176"/>
      <c r="AE69" s="175"/>
      <c r="AF69" s="175"/>
      <c r="AG69" s="175"/>
      <c r="AH69" s="175"/>
      <c r="AI69" s="175"/>
      <c r="AJ69" s="175"/>
      <c r="AK69" s="175"/>
      <c r="AL69" s="175"/>
      <c r="AM69" s="175"/>
      <c r="AN69" s="175"/>
      <c r="AO69" s="175"/>
      <c r="AP69" s="175"/>
      <c r="AQ69" s="175"/>
      <c r="AR69" s="175"/>
      <c r="AS69" s="175"/>
    </row>
    <row r="70" spans="1:45" s="177" customFormat="1" ht="44.25" customHeight="1">
      <c r="A70" s="171">
        <v>58</v>
      </c>
      <c r="B70" s="172" t="s">
        <v>545</v>
      </c>
      <c r="C70" s="172" t="s">
        <v>448</v>
      </c>
      <c r="D70" s="172" t="s">
        <v>630</v>
      </c>
      <c r="E70" s="172" t="s">
        <v>138</v>
      </c>
      <c r="F70" s="172" t="s">
        <v>136</v>
      </c>
      <c r="G70" s="172" t="s">
        <v>129</v>
      </c>
      <c r="H70" s="172" t="s">
        <v>127</v>
      </c>
      <c r="I70" s="172" t="s">
        <v>631</v>
      </c>
      <c r="J70" s="173" t="s">
        <v>239</v>
      </c>
      <c r="K70" s="257">
        <v>610</v>
      </c>
      <c r="L70" s="257">
        <v>610</v>
      </c>
      <c r="M70" s="175"/>
      <c r="N70" s="175"/>
      <c r="O70" s="175"/>
      <c r="P70" s="175"/>
      <c r="Q70" s="175"/>
      <c r="R70" s="175"/>
      <c r="S70" s="175"/>
      <c r="T70" s="175"/>
      <c r="U70" s="175"/>
      <c r="V70" s="174"/>
      <c r="W70" s="174"/>
      <c r="X70" s="176"/>
      <c r="Y70" s="176"/>
      <c r="Z70" s="176"/>
      <c r="AA70" s="176"/>
      <c r="AB70" s="176"/>
      <c r="AC70" s="176"/>
      <c r="AD70" s="176"/>
      <c r="AE70" s="175"/>
      <c r="AF70" s="175"/>
      <c r="AG70" s="175"/>
      <c r="AH70" s="175"/>
      <c r="AI70" s="175"/>
      <c r="AJ70" s="175"/>
      <c r="AK70" s="175"/>
      <c r="AL70" s="175"/>
      <c r="AM70" s="175"/>
      <c r="AN70" s="175"/>
      <c r="AO70" s="175"/>
      <c r="AP70" s="175"/>
      <c r="AQ70" s="175"/>
      <c r="AR70" s="175"/>
      <c r="AS70" s="175"/>
    </row>
    <row r="71" spans="1:45" s="177" customFormat="1" ht="40.5" customHeight="1">
      <c r="A71" s="171">
        <v>59</v>
      </c>
      <c r="B71" s="172" t="s">
        <v>545</v>
      </c>
      <c r="C71" s="172" t="s">
        <v>448</v>
      </c>
      <c r="D71" s="172" t="s">
        <v>630</v>
      </c>
      <c r="E71" s="172" t="s">
        <v>857</v>
      </c>
      <c r="F71" s="172" t="s">
        <v>125</v>
      </c>
      <c r="G71" s="172" t="s">
        <v>129</v>
      </c>
      <c r="H71" s="172" t="s">
        <v>127</v>
      </c>
      <c r="I71" s="172" t="s">
        <v>631</v>
      </c>
      <c r="J71" s="173" t="s">
        <v>240</v>
      </c>
      <c r="K71" s="257">
        <v>91000</v>
      </c>
      <c r="L71" s="257">
        <v>91000</v>
      </c>
      <c r="M71" s="175"/>
      <c r="N71" s="175"/>
      <c r="O71" s="175"/>
      <c r="P71" s="175"/>
      <c r="Q71" s="175"/>
      <c r="R71" s="175"/>
      <c r="S71" s="175"/>
      <c r="T71" s="175"/>
      <c r="U71" s="175"/>
      <c r="V71" s="174"/>
      <c r="W71" s="174"/>
      <c r="X71" s="176"/>
      <c r="Y71" s="176"/>
      <c r="Z71" s="176"/>
      <c r="AA71" s="176"/>
      <c r="AB71" s="176"/>
      <c r="AC71" s="176"/>
      <c r="AD71" s="176"/>
      <c r="AE71" s="175"/>
      <c r="AF71" s="175"/>
      <c r="AG71" s="175"/>
      <c r="AH71" s="175"/>
      <c r="AI71" s="175"/>
      <c r="AJ71" s="175"/>
      <c r="AK71" s="175"/>
      <c r="AL71" s="175"/>
      <c r="AM71" s="175"/>
      <c r="AN71" s="175"/>
      <c r="AO71" s="175"/>
      <c r="AP71" s="175"/>
      <c r="AQ71" s="175"/>
      <c r="AR71" s="175"/>
      <c r="AS71" s="175"/>
    </row>
    <row r="72" spans="1:45" s="177" customFormat="1" ht="27" customHeight="1">
      <c r="A72" s="171">
        <v>60</v>
      </c>
      <c r="B72" s="172" t="s">
        <v>632</v>
      </c>
      <c r="C72" s="172" t="s">
        <v>448</v>
      </c>
      <c r="D72" s="172" t="s">
        <v>630</v>
      </c>
      <c r="E72" s="172" t="s">
        <v>146</v>
      </c>
      <c r="F72" s="172" t="s">
        <v>125</v>
      </c>
      <c r="G72" s="172" t="s">
        <v>129</v>
      </c>
      <c r="H72" s="172" t="s">
        <v>127</v>
      </c>
      <c r="I72" s="172" t="s">
        <v>631</v>
      </c>
      <c r="J72" s="173" t="s">
        <v>241</v>
      </c>
      <c r="K72" s="257">
        <f>K73</f>
        <v>110000</v>
      </c>
      <c r="L72" s="257">
        <f>L73</f>
        <v>110000</v>
      </c>
      <c r="M72" s="175"/>
      <c r="N72" s="175"/>
      <c r="O72" s="175"/>
      <c r="P72" s="175"/>
      <c r="Q72" s="175"/>
      <c r="R72" s="175"/>
      <c r="S72" s="175"/>
      <c r="T72" s="175"/>
      <c r="U72" s="175"/>
      <c r="V72" s="174"/>
      <c r="W72" s="174"/>
      <c r="X72" s="176"/>
      <c r="Y72" s="176"/>
      <c r="Z72" s="176"/>
      <c r="AA72" s="176"/>
      <c r="AB72" s="176"/>
      <c r="AC72" s="176"/>
      <c r="AD72" s="176"/>
      <c r="AE72" s="175"/>
      <c r="AF72" s="175"/>
      <c r="AG72" s="175"/>
      <c r="AH72" s="175"/>
      <c r="AI72" s="175"/>
      <c r="AJ72" s="175"/>
      <c r="AK72" s="175"/>
      <c r="AL72" s="175"/>
      <c r="AM72" s="175"/>
      <c r="AN72" s="175"/>
      <c r="AO72" s="175"/>
      <c r="AP72" s="175"/>
      <c r="AQ72" s="175"/>
      <c r="AR72" s="175"/>
      <c r="AS72" s="175"/>
    </row>
    <row r="73" spans="1:45" s="177" customFormat="1" ht="42" customHeight="1">
      <c r="A73" s="171">
        <v>61</v>
      </c>
      <c r="B73" s="172" t="s">
        <v>632</v>
      </c>
      <c r="C73" s="172" t="s">
        <v>448</v>
      </c>
      <c r="D73" s="172" t="s">
        <v>630</v>
      </c>
      <c r="E73" s="172" t="s">
        <v>146</v>
      </c>
      <c r="F73" s="172" t="s">
        <v>132</v>
      </c>
      <c r="G73" s="172" t="s">
        <v>129</v>
      </c>
      <c r="H73" s="172" t="s">
        <v>127</v>
      </c>
      <c r="I73" s="172" t="s">
        <v>631</v>
      </c>
      <c r="J73" s="173" t="s">
        <v>242</v>
      </c>
      <c r="K73" s="257">
        <v>110000</v>
      </c>
      <c r="L73" s="257">
        <v>110000</v>
      </c>
      <c r="M73" s="174"/>
      <c r="N73" s="174"/>
      <c r="O73" s="174"/>
      <c r="P73" s="174"/>
      <c r="Q73" s="174"/>
      <c r="R73" s="175"/>
      <c r="S73" s="175"/>
      <c r="T73" s="175"/>
      <c r="U73" s="175"/>
      <c r="V73" s="174"/>
      <c r="W73" s="174"/>
      <c r="X73" s="176"/>
      <c r="Y73" s="176"/>
      <c r="Z73" s="176"/>
      <c r="AA73" s="176"/>
      <c r="AB73" s="176"/>
      <c r="AC73" s="176"/>
      <c r="AD73" s="176"/>
      <c r="AE73" s="175"/>
      <c r="AF73" s="175"/>
      <c r="AG73" s="175"/>
      <c r="AH73" s="175"/>
      <c r="AI73" s="175"/>
      <c r="AJ73" s="175"/>
      <c r="AK73" s="175"/>
      <c r="AL73" s="175"/>
      <c r="AM73" s="175"/>
      <c r="AN73" s="175"/>
      <c r="AO73" s="175"/>
      <c r="AP73" s="175"/>
      <c r="AQ73" s="175"/>
      <c r="AR73" s="175"/>
      <c r="AS73" s="175"/>
    </row>
    <row r="74" spans="1:45" s="203" customFormat="1" ht="35.25" customHeight="1" outlineLevel="3">
      <c r="A74" s="211">
        <v>62</v>
      </c>
      <c r="B74" s="197" t="s">
        <v>1653</v>
      </c>
      <c r="C74" s="197" t="s">
        <v>448</v>
      </c>
      <c r="D74" s="197" t="s">
        <v>630</v>
      </c>
      <c r="E74" s="197" t="s">
        <v>663</v>
      </c>
      <c r="F74" s="197" t="s">
        <v>125</v>
      </c>
      <c r="G74" s="197" t="s">
        <v>126</v>
      </c>
      <c r="H74" s="197" t="s">
        <v>127</v>
      </c>
      <c r="I74" s="197" t="s">
        <v>631</v>
      </c>
      <c r="J74" s="198" t="s">
        <v>1654</v>
      </c>
      <c r="K74" s="258">
        <f>K75</f>
        <v>20000</v>
      </c>
      <c r="L74" s="259">
        <f>L75</f>
        <v>20000</v>
      </c>
      <c r="M74" s="202"/>
      <c r="N74" s="202"/>
      <c r="O74" s="202"/>
    </row>
    <row r="75" spans="1:45" s="203" customFormat="1" ht="30.75" customHeight="1" outlineLevel="3">
      <c r="A75" s="211">
        <v>63</v>
      </c>
      <c r="B75" s="197" t="s">
        <v>1653</v>
      </c>
      <c r="C75" s="197" t="s">
        <v>448</v>
      </c>
      <c r="D75" s="197" t="s">
        <v>630</v>
      </c>
      <c r="E75" s="197" t="s">
        <v>663</v>
      </c>
      <c r="F75" s="197" t="s">
        <v>855</v>
      </c>
      <c r="G75" s="197" t="s">
        <v>140</v>
      </c>
      <c r="H75" s="197" t="s">
        <v>127</v>
      </c>
      <c r="I75" s="197" t="s">
        <v>631</v>
      </c>
      <c r="J75" s="198" t="s">
        <v>909</v>
      </c>
      <c r="K75" s="258">
        <v>20000</v>
      </c>
      <c r="L75" s="259">
        <v>20000</v>
      </c>
      <c r="M75" s="202"/>
      <c r="N75" s="202"/>
      <c r="O75" s="202"/>
    </row>
    <row r="76" spans="1:45" s="177" customFormat="1" ht="40.5" customHeight="1">
      <c r="A76" s="171">
        <v>62</v>
      </c>
      <c r="B76" s="172" t="s">
        <v>125</v>
      </c>
      <c r="C76" s="172" t="s">
        <v>448</v>
      </c>
      <c r="D76" s="172" t="s">
        <v>630</v>
      </c>
      <c r="E76" s="172" t="s">
        <v>365</v>
      </c>
      <c r="F76" s="172" t="s">
        <v>125</v>
      </c>
      <c r="G76" s="172" t="s">
        <v>126</v>
      </c>
      <c r="H76" s="172" t="s">
        <v>127</v>
      </c>
      <c r="I76" s="172" t="s">
        <v>631</v>
      </c>
      <c r="J76" s="173" t="s">
        <v>1586</v>
      </c>
      <c r="K76" s="257">
        <f>K77</f>
        <v>200000</v>
      </c>
      <c r="L76" s="257">
        <f>L77</f>
        <v>200000</v>
      </c>
      <c r="M76" s="175"/>
      <c r="N76" s="175"/>
      <c r="O76" s="175"/>
      <c r="P76" s="175"/>
      <c r="Q76" s="175"/>
      <c r="R76" s="175"/>
      <c r="S76" s="175"/>
      <c r="T76" s="175"/>
      <c r="U76" s="175"/>
      <c r="V76" s="174"/>
      <c r="W76" s="174"/>
      <c r="X76" s="176"/>
      <c r="Y76" s="176"/>
      <c r="Z76" s="176"/>
      <c r="AA76" s="176"/>
      <c r="AB76" s="176"/>
      <c r="AC76" s="176"/>
      <c r="AD76" s="176"/>
      <c r="AE76" s="175"/>
      <c r="AF76" s="175"/>
      <c r="AG76" s="175"/>
      <c r="AH76" s="175"/>
      <c r="AI76" s="175"/>
      <c r="AJ76" s="175"/>
      <c r="AK76" s="175"/>
      <c r="AL76" s="175"/>
      <c r="AM76" s="175"/>
      <c r="AN76" s="175"/>
      <c r="AO76" s="175"/>
      <c r="AP76" s="175"/>
      <c r="AQ76" s="175"/>
      <c r="AR76" s="175"/>
      <c r="AS76" s="175"/>
    </row>
    <row r="77" spans="1:45" s="177" customFormat="1" ht="18.75" customHeight="1">
      <c r="A77" s="171">
        <v>63</v>
      </c>
      <c r="B77" s="172" t="s">
        <v>364</v>
      </c>
      <c r="C77" s="172" t="s">
        <v>448</v>
      </c>
      <c r="D77" s="172" t="s">
        <v>630</v>
      </c>
      <c r="E77" s="172" t="s">
        <v>365</v>
      </c>
      <c r="F77" s="172" t="s">
        <v>852</v>
      </c>
      <c r="G77" s="172" t="s">
        <v>129</v>
      </c>
      <c r="H77" s="172" t="s">
        <v>127</v>
      </c>
      <c r="I77" s="172" t="s">
        <v>631</v>
      </c>
      <c r="J77" s="173" t="s">
        <v>1587</v>
      </c>
      <c r="K77" s="257">
        <v>200000</v>
      </c>
      <c r="L77" s="257">
        <v>200000</v>
      </c>
      <c r="M77" s="175"/>
      <c r="N77" s="175"/>
      <c r="O77" s="175"/>
      <c r="P77" s="175"/>
      <c r="Q77" s="175"/>
      <c r="R77" s="175"/>
      <c r="S77" s="175"/>
      <c r="T77" s="175"/>
      <c r="U77" s="175"/>
      <c r="V77" s="174"/>
      <c r="W77" s="174"/>
      <c r="X77" s="176"/>
      <c r="Y77" s="176"/>
      <c r="Z77" s="176"/>
      <c r="AA77" s="176"/>
      <c r="AB77" s="176"/>
      <c r="AC77" s="176"/>
      <c r="AD77" s="176"/>
      <c r="AE77" s="175"/>
      <c r="AF77" s="175"/>
      <c r="AG77" s="175"/>
      <c r="AH77" s="175"/>
      <c r="AI77" s="175"/>
      <c r="AJ77" s="175"/>
      <c r="AK77" s="175"/>
      <c r="AL77" s="175"/>
      <c r="AM77" s="175"/>
      <c r="AN77" s="175"/>
      <c r="AO77" s="175"/>
      <c r="AP77" s="175"/>
      <c r="AQ77" s="175"/>
      <c r="AR77" s="175"/>
      <c r="AS77" s="175"/>
    </row>
    <row r="78" spans="1:45" s="177" customFormat="1" ht="39.75" customHeight="1">
      <c r="A78" s="171">
        <v>64</v>
      </c>
      <c r="B78" s="172" t="s">
        <v>632</v>
      </c>
      <c r="C78" s="172" t="s">
        <v>448</v>
      </c>
      <c r="D78" s="172" t="s">
        <v>630</v>
      </c>
      <c r="E78" s="172" t="s">
        <v>333</v>
      </c>
      <c r="F78" s="172" t="s">
        <v>125</v>
      </c>
      <c r="G78" s="172" t="s">
        <v>129</v>
      </c>
      <c r="H78" s="172" t="s">
        <v>127</v>
      </c>
      <c r="I78" s="172" t="s">
        <v>631</v>
      </c>
      <c r="J78" s="173" t="s">
        <v>1588</v>
      </c>
      <c r="K78" s="257">
        <v>11000</v>
      </c>
      <c r="L78" s="257">
        <v>11000</v>
      </c>
      <c r="M78" s="175"/>
      <c r="N78" s="175"/>
      <c r="O78" s="175"/>
      <c r="P78" s="175"/>
      <c r="Q78" s="175"/>
      <c r="R78" s="175"/>
      <c r="S78" s="175"/>
      <c r="T78" s="175"/>
      <c r="U78" s="175"/>
      <c r="V78" s="174"/>
      <c r="W78" s="174"/>
      <c r="X78" s="176"/>
      <c r="Y78" s="176"/>
      <c r="Z78" s="176"/>
      <c r="AA78" s="176"/>
      <c r="AB78" s="176"/>
      <c r="AC78" s="176"/>
      <c r="AD78" s="176"/>
      <c r="AE78" s="175"/>
      <c r="AF78" s="175"/>
      <c r="AG78" s="175"/>
      <c r="AH78" s="175"/>
      <c r="AI78" s="175"/>
      <c r="AJ78" s="175"/>
      <c r="AK78" s="175"/>
      <c r="AL78" s="175"/>
      <c r="AM78" s="175"/>
      <c r="AN78" s="175"/>
      <c r="AO78" s="175"/>
      <c r="AP78" s="175"/>
      <c r="AQ78" s="175"/>
      <c r="AR78" s="175"/>
      <c r="AS78" s="175"/>
    </row>
    <row r="79" spans="1:45" s="177" customFormat="1" ht="21.75" customHeight="1">
      <c r="A79" s="171">
        <v>65</v>
      </c>
      <c r="B79" s="172" t="s">
        <v>632</v>
      </c>
      <c r="C79" s="172" t="s">
        <v>448</v>
      </c>
      <c r="D79" s="172" t="s">
        <v>630</v>
      </c>
      <c r="E79" s="172" t="s">
        <v>1589</v>
      </c>
      <c r="F79" s="172" t="s">
        <v>125</v>
      </c>
      <c r="G79" s="172" t="s">
        <v>129</v>
      </c>
      <c r="H79" s="172" t="s">
        <v>127</v>
      </c>
      <c r="I79" s="172" t="s">
        <v>631</v>
      </c>
      <c r="J79" s="173" t="s">
        <v>1590</v>
      </c>
      <c r="K79" s="257">
        <f>K80</f>
        <v>35000</v>
      </c>
      <c r="L79" s="257">
        <f>L80</f>
        <v>35000</v>
      </c>
      <c r="M79" s="175"/>
      <c r="N79" s="175"/>
      <c r="O79" s="175"/>
      <c r="P79" s="175"/>
      <c r="Q79" s="175"/>
      <c r="R79" s="175"/>
      <c r="S79" s="175"/>
      <c r="T79" s="175"/>
      <c r="U79" s="175"/>
      <c r="V79" s="174"/>
      <c r="W79" s="174"/>
      <c r="X79" s="176"/>
      <c r="Y79" s="176"/>
      <c r="Z79" s="176"/>
      <c r="AA79" s="176"/>
      <c r="AB79" s="176"/>
      <c r="AC79" s="176"/>
      <c r="AD79" s="176"/>
      <c r="AE79" s="175"/>
      <c r="AF79" s="175"/>
      <c r="AG79" s="175"/>
      <c r="AH79" s="175"/>
      <c r="AI79" s="175"/>
      <c r="AJ79" s="175"/>
      <c r="AK79" s="175"/>
      <c r="AL79" s="175"/>
      <c r="AM79" s="175"/>
      <c r="AN79" s="175"/>
      <c r="AO79" s="175"/>
      <c r="AP79" s="175"/>
      <c r="AQ79" s="175"/>
      <c r="AR79" s="175"/>
      <c r="AS79" s="175"/>
    </row>
    <row r="80" spans="1:45" s="177" customFormat="1" ht="29.25" customHeight="1">
      <c r="A80" s="171">
        <v>66</v>
      </c>
      <c r="B80" s="172" t="s">
        <v>632</v>
      </c>
      <c r="C80" s="172" t="s">
        <v>448</v>
      </c>
      <c r="D80" s="172" t="s">
        <v>630</v>
      </c>
      <c r="E80" s="172" t="s">
        <v>1589</v>
      </c>
      <c r="F80" s="172" t="s">
        <v>136</v>
      </c>
      <c r="G80" s="172" t="s">
        <v>129</v>
      </c>
      <c r="H80" s="172" t="s">
        <v>127</v>
      </c>
      <c r="I80" s="172" t="s">
        <v>631</v>
      </c>
      <c r="J80" s="173" t="s">
        <v>1591</v>
      </c>
      <c r="K80" s="257">
        <v>35000</v>
      </c>
      <c r="L80" s="257">
        <v>35000</v>
      </c>
      <c r="M80" s="175"/>
      <c r="N80" s="175"/>
      <c r="O80" s="175"/>
      <c r="P80" s="175"/>
      <c r="Q80" s="175"/>
      <c r="R80" s="175"/>
      <c r="S80" s="175"/>
      <c r="T80" s="175"/>
      <c r="U80" s="175"/>
      <c r="V80" s="174"/>
      <c r="W80" s="174"/>
      <c r="X80" s="176"/>
      <c r="Y80" s="176"/>
      <c r="Z80" s="176"/>
      <c r="AA80" s="176"/>
      <c r="AB80" s="176"/>
      <c r="AC80" s="176"/>
      <c r="AD80" s="176"/>
      <c r="AE80" s="175"/>
      <c r="AF80" s="175"/>
      <c r="AG80" s="175"/>
      <c r="AH80" s="175"/>
      <c r="AI80" s="175"/>
      <c r="AJ80" s="175"/>
      <c r="AK80" s="175"/>
      <c r="AL80" s="175"/>
      <c r="AM80" s="175"/>
      <c r="AN80" s="175"/>
      <c r="AO80" s="175"/>
      <c r="AP80" s="175"/>
      <c r="AQ80" s="175"/>
      <c r="AR80" s="175"/>
      <c r="AS80" s="175"/>
    </row>
    <row r="81" spans="1:45" s="177" customFormat="1" ht="45" customHeight="1">
      <c r="A81" s="171">
        <v>67</v>
      </c>
      <c r="B81" s="172" t="s">
        <v>125</v>
      </c>
      <c r="C81" s="172" t="s">
        <v>448</v>
      </c>
      <c r="D81" s="172" t="s">
        <v>630</v>
      </c>
      <c r="E81" s="172" t="s">
        <v>379</v>
      </c>
      <c r="F81" s="172" t="s">
        <v>125</v>
      </c>
      <c r="G81" s="172" t="s">
        <v>129</v>
      </c>
      <c r="H81" s="172" t="s">
        <v>127</v>
      </c>
      <c r="I81" s="172" t="s">
        <v>631</v>
      </c>
      <c r="J81" s="173" t="s">
        <v>860</v>
      </c>
      <c r="K81" s="257">
        <v>100000</v>
      </c>
      <c r="L81" s="257">
        <v>100000</v>
      </c>
      <c r="M81" s="174"/>
      <c r="N81" s="174"/>
      <c r="O81" s="174"/>
      <c r="P81" s="174"/>
      <c r="Q81" s="174"/>
      <c r="R81" s="174"/>
      <c r="S81" s="175"/>
      <c r="T81" s="175"/>
      <c r="U81" s="175"/>
      <c r="V81" s="174"/>
      <c r="W81" s="174"/>
      <c r="X81" s="176"/>
      <c r="Y81" s="176"/>
      <c r="Z81" s="176"/>
      <c r="AA81" s="176"/>
      <c r="AB81" s="176"/>
      <c r="AC81" s="176"/>
      <c r="AD81" s="176"/>
      <c r="AE81" s="175"/>
      <c r="AF81" s="175"/>
      <c r="AG81" s="175"/>
      <c r="AH81" s="175"/>
      <c r="AI81" s="175"/>
      <c r="AJ81" s="175"/>
      <c r="AK81" s="175"/>
      <c r="AL81" s="175"/>
      <c r="AM81" s="175"/>
      <c r="AN81" s="175"/>
      <c r="AO81" s="175"/>
      <c r="AP81" s="175"/>
      <c r="AQ81" s="175"/>
      <c r="AR81" s="175"/>
      <c r="AS81" s="175"/>
    </row>
    <row r="82" spans="1:45" s="177" customFormat="1" ht="31.5" customHeight="1">
      <c r="A82" s="171">
        <v>68</v>
      </c>
      <c r="B82" s="172" t="s">
        <v>125</v>
      </c>
      <c r="C82" s="172" t="s">
        <v>448</v>
      </c>
      <c r="D82" s="172" t="s">
        <v>630</v>
      </c>
      <c r="E82" s="172" t="s">
        <v>458</v>
      </c>
      <c r="F82" s="172" t="s">
        <v>125</v>
      </c>
      <c r="G82" s="172" t="s">
        <v>126</v>
      </c>
      <c r="H82" s="172" t="s">
        <v>127</v>
      </c>
      <c r="I82" s="172" t="s">
        <v>631</v>
      </c>
      <c r="J82" s="173" t="s">
        <v>861</v>
      </c>
      <c r="K82" s="257">
        <f>K83</f>
        <v>480000</v>
      </c>
      <c r="L82" s="257">
        <f>L83</f>
        <v>480000</v>
      </c>
      <c r="M82" s="175"/>
      <c r="N82" s="175"/>
      <c r="O82" s="175"/>
      <c r="P82" s="175"/>
      <c r="Q82" s="175"/>
      <c r="R82" s="175"/>
      <c r="S82" s="175"/>
      <c r="T82" s="175"/>
      <c r="U82" s="175"/>
      <c r="V82" s="174"/>
      <c r="W82" s="174"/>
      <c r="X82" s="176"/>
      <c r="Y82" s="176"/>
      <c r="Z82" s="176"/>
      <c r="AA82" s="176"/>
      <c r="AB82" s="176"/>
      <c r="AC82" s="176"/>
      <c r="AD82" s="176"/>
      <c r="AE82" s="175"/>
      <c r="AF82" s="175"/>
      <c r="AG82" s="175"/>
      <c r="AH82" s="175"/>
      <c r="AI82" s="175"/>
      <c r="AJ82" s="175"/>
      <c r="AK82" s="175"/>
      <c r="AL82" s="175"/>
      <c r="AM82" s="175"/>
      <c r="AN82" s="175"/>
      <c r="AO82" s="175"/>
      <c r="AP82" s="175"/>
      <c r="AQ82" s="175"/>
      <c r="AR82" s="175"/>
      <c r="AS82" s="175"/>
    </row>
    <row r="83" spans="1:45" s="177" customFormat="1" ht="33" customHeight="1">
      <c r="A83" s="171">
        <v>69</v>
      </c>
      <c r="B83" s="172" t="s">
        <v>125</v>
      </c>
      <c r="C83" s="172" t="s">
        <v>448</v>
      </c>
      <c r="D83" s="172" t="s">
        <v>630</v>
      </c>
      <c r="E83" s="172" t="s">
        <v>458</v>
      </c>
      <c r="F83" s="172" t="s">
        <v>855</v>
      </c>
      <c r="G83" s="172" t="s">
        <v>140</v>
      </c>
      <c r="H83" s="172" t="s">
        <v>127</v>
      </c>
      <c r="I83" s="172" t="s">
        <v>631</v>
      </c>
      <c r="J83" s="173" t="s">
        <v>862</v>
      </c>
      <c r="K83" s="257">
        <v>480000</v>
      </c>
      <c r="L83" s="257">
        <v>480000</v>
      </c>
      <c r="M83" s="175"/>
      <c r="N83" s="175"/>
      <c r="O83" s="175"/>
      <c r="P83" s="175"/>
      <c r="Q83" s="175"/>
      <c r="R83" s="175"/>
      <c r="S83" s="175"/>
      <c r="T83" s="175"/>
      <c r="U83" s="175"/>
      <c r="V83" s="174"/>
      <c r="W83" s="174"/>
      <c r="X83" s="176"/>
      <c r="Y83" s="176"/>
      <c r="Z83" s="176"/>
      <c r="AA83" s="176"/>
      <c r="AB83" s="176"/>
      <c r="AC83" s="176"/>
      <c r="AD83" s="176"/>
      <c r="AE83" s="175"/>
      <c r="AF83" s="175"/>
      <c r="AG83" s="175"/>
      <c r="AH83" s="175"/>
      <c r="AI83" s="175"/>
      <c r="AJ83" s="175"/>
      <c r="AK83" s="175"/>
      <c r="AL83" s="175"/>
      <c r="AM83" s="175"/>
      <c r="AN83" s="175"/>
      <c r="AO83" s="175"/>
      <c r="AP83" s="175"/>
      <c r="AQ83" s="175"/>
      <c r="AR83" s="175"/>
      <c r="AS83" s="175"/>
    </row>
    <row r="84" spans="1:45" s="208" customFormat="1" ht="19.5" customHeight="1">
      <c r="A84" s="171">
        <v>72</v>
      </c>
      <c r="B84" s="172" t="s">
        <v>125</v>
      </c>
      <c r="C84" s="172" t="s">
        <v>448</v>
      </c>
      <c r="D84" s="172" t="s">
        <v>1655</v>
      </c>
      <c r="E84" s="172" t="s">
        <v>126</v>
      </c>
      <c r="F84" s="172" t="s">
        <v>125</v>
      </c>
      <c r="G84" s="172" t="s">
        <v>126</v>
      </c>
      <c r="H84" s="172" t="s">
        <v>127</v>
      </c>
      <c r="I84" s="172" t="s">
        <v>125</v>
      </c>
      <c r="J84" s="173" t="s">
        <v>1656</v>
      </c>
      <c r="K84" s="257">
        <f>K85</f>
        <v>50000</v>
      </c>
      <c r="L84" s="260">
        <f>L85</f>
        <v>50000</v>
      </c>
      <c r="M84" s="177"/>
    </row>
    <row r="85" spans="1:45" s="208" customFormat="1" ht="18.75" customHeight="1">
      <c r="A85" s="171">
        <v>73</v>
      </c>
      <c r="B85" s="172" t="s">
        <v>125</v>
      </c>
      <c r="C85" s="172" t="s">
        <v>448</v>
      </c>
      <c r="D85" s="172" t="s">
        <v>1655</v>
      </c>
      <c r="E85" s="172" t="s">
        <v>140</v>
      </c>
      <c r="F85" s="172" t="s">
        <v>125</v>
      </c>
      <c r="G85" s="172" t="s">
        <v>126</v>
      </c>
      <c r="H85" s="172" t="s">
        <v>127</v>
      </c>
      <c r="I85" s="172" t="s">
        <v>1657</v>
      </c>
      <c r="J85" s="173" t="s">
        <v>1658</v>
      </c>
      <c r="K85" s="257">
        <f>K86</f>
        <v>50000</v>
      </c>
      <c r="L85" s="260">
        <f>L86</f>
        <v>50000</v>
      </c>
      <c r="M85" s="177"/>
    </row>
    <row r="86" spans="1:45" s="208" customFormat="1" ht="18.75" customHeight="1">
      <c r="A86" s="171">
        <v>74</v>
      </c>
      <c r="B86" s="172" t="s">
        <v>125</v>
      </c>
      <c r="C86" s="172" t="s">
        <v>448</v>
      </c>
      <c r="D86" s="172" t="s">
        <v>1655</v>
      </c>
      <c r="E86" s="172" t="s">
        <v>140</v>
      </c>
      <c r="F86" s="172" t="s">
        <v>855</v>
      </c>
      <c r="G86" s="172" t="s">
        <v>140</v>
      </c>
      <c r="H86" s="172" t="s">
        <v>127</v>
      </c>
      <c r="I86" s="172" t="s">
        <v>1657</v>
      </c>
      <c r="J86" s="173" t="s">
        <v>934</v>
      </c>
      <c r="K86" s="257">
        <v>50000</v>
      </c>
      <c r="L86" s="260">
        <v>50000</v>
      </c>
      <c r="M86" s="177"/>
    </row>
    <row r="87" spans="1:45" s="177" customFormat="1" ht="14.25" customHeight="1">
      <c r="A87" s="171">
        <v>70</v>
      </c>
      <c r="B87" s="172" t="s">
        <v>125</v>
      </c>
      <c r="C87" s="172" t="s">
        <v>442</v>
      </c>
      <c r="D87" s="172" t="s">
        <v>126</v>
      </c>
      <c r="E87" s="172" t="s">
        <v>126</v>
      </c>
      <c r="F87" s="172" t="s">
        <v>125</v>
      </c>
      <c r="G87" s="172" t="s">
        <v>126</v>
      </c>
      <c r="H87" s="172" t="s">
        <v>127</v>
      </c>
      <c r="I87" s="172" t="s">
        <v>125</v>
      </c>
      <c r="J87" s="173" t="s">
        <v>864</v>
      </c>
      <c r="K87" s="257">
        <f>K88</f>
        <v>502687904.38999999</v>
      </c>
      <c r="L87" s="257">
        <f>L88</f>
        <v>502746104.38999999</v>
      </c>
      <c r="M87" s="174"/>
      <c r="N87" s="174"/>
      <c r="O87" s="174"/>
      <c r="P87" s="174"/>
      <c r="Q87" s="174"/>
      <c r="R87" s="175"/>
      <c r="S87" s="175"/>
      <c r="T87" s="175"/>
      <c r="U87" s="175"/>
      <c r="V87" s="174"/>
      <c r="W87" s="174"/>
      <c r="X87" s="176"/>
      <c r="Y87" s="176"/>
      <c r="Z87" s="176"/>
      <c r="AA87" s="176"/>
      <c r="AB87" s="176"/>
      <c r="AC87" s="176"/>
      <c r="AD87" s="176"/>
      <c r="AE87" s="175"/>
      <c r="AF87" s="175"/>
      <c r="AG87" s="175"/>
      <c r="AH87" s="175"/>
      <c r="AI87" s="175"/>
      <c r="AJ87" s="175"/>
      <c r="AK87" s="175"/>
      <c r="AL87" s="175"/>
      <c r="AM87" s="175"/>
      <c r="AN87" s="175"/>
      <c r="AO87" s="175"/>
      <c r="AP87" s="175"/>
      <c r="AQ87" s="175"/>
      <c r="AR87" s="175"/>
      <c r="AS87" s="175"/>
    </row>
    <row r="88" spans="1:45" s="177" customFormat="1" ht="27" customHeight="1">
      <c r="A88" s="171">
        <v>71</v>
      </c>
      <c r="B88" s="172" t="s">
        <v>125</v>
      </c>
      <c r="C88" s="172" t="s">
        <v>442</v>
      </c>
      <c r="D88" s="172" t="s">
        <v>133</v>
      </c>
      <c r="E88" s="172" t="s">
        <v>126</v>
      </c>
      <c r="F88" s="172" t="s">
        <v>125</v>
      </c>
      <c r="G88" s="172" t="s">
        <v>126</v>
      </c>
      <c r="H88" s="172" t="s">
        <v>127</v>
      </c>
      <c r="I88" s="172" t="s">
        <v>125</v>
      </c>
      <c r="J88" s="173" t="s">
        <v>865</v>
      </c>
      <c r="K88" s="257">
        <f>K93+K98+K89+K130</f>
        <v>502687904.38999999</v>
      </c>
      <c r="L88" s="257">
        <f>L93+L98+L89+L130</f>
        <v>502746104.38999999</v>
      </c>
      <c r="M88" s="174"/>
      <c r="N88" s="174"/>
      <c r="O88" s="174"/>
      <c r="P88" s="174"/>
      <c r="Q88" s="174"/>
      <c r="R88" s="175"/>
      <c r="S88" s="175"/>
      <c r="T88" s="175"/>
      <c r="U88" s="175"/>
      <c r="V88" s="174"/>
      <c r="W88" s="174"/>
      <c r="X88" s="176"/>
      <c r="Y88" s="176"/>
      <c r="Z88" s="176"/>
      <c r="AA88" s="176"/>
      <c r="AB88" s="176"/>
      <c r="AC88" s="176"/>
      <c r="AD88" s="176"/>
      <c r="AE88" s="175"/>
      <c r="AF88" s="175"/>
      <c r="AG88" s="175"/>
      <c r="AH88" s="175"/>
      <c r="AI88" s="175"/>
      <c r="AJ88" s="175"/>
      <c r="AK88" s="175"/>
      <c r="AL88" s="175"/>
      <c r="AM88" s="175"/>
      <c r="AN88" s="175"/>
      <c r="AO88" s="175"/>
      <c r="AP88" s="175"/>
      <c r="AQ88" s="175"/>
      <c r="AR88" s="175"/>
      <c r="AS88" s="175"/>
    </row>
    <row r="89" spans="1:45" s="177" customFormat="1" ht="27" customHeight="1">
      <c r="A89" s="171">
        <v>72</v>
      </c>
      <c r="B89" s="172" t="s">
        <v>573</v>
      </c>
      <c r="C89" s="172" t="s">
        <v>442</v>
      </c>
      <c r="D89" s="172" t="s">
        <v>133</v>
      </c>
      <c r="E89" s="172" t="s">
        <v>579</v>
      </c>
      <c r="F89" s="172" t="s">
        <v>125</v>
      </c>
      <c r="G89" s="172" t="s">
        <v>126</v>
      </c>
      <c r="H89" s="172" t="s">
        <v>127</v>
      </c>
      <c r="I89" s="172" t="s">
        <v>459</v>
      </c>
      <c r="J89" s="173" t="s">
        <v>1592</v>
      </c>
      <c r="K89" s="257">
        <f t="shared" ref="K89:L91" si="1">K90</f>
        <v>171922200</v>
      </c>
      <c r="L89" s="257">
        <f t="shared" si="1"/>
        <v>171922200</v>
      </c>
      <c r="M89" s="174"/>
      <c r="N89" s="174"/>
      <c r="O89" s="174"/>
      <c r="P89" s="174"/>
      <c r="Q89" s="174"/>
      <c r="R89" s="175"/>
      <c r="S89" s="175"/>
      <c r="T89" s="175"/>
      <c r="U89" s="175"/>
      <c r="V89" s="174"/>
      <c r="W89" s="174"/>
      <c r="X89" s="176"/>
      <c r="Y89" s="176"/>
      <c r="Z89" s="176"/>
      <c r="AA89" s="176"/>
      <c r="AB89" s="176"/>
      <c r="AC89" s="176"/>
      <c r="AD89" s="176"/>
      <c r="AE89" s="175"/>
      <c r="AF89" s="175"/>
      <c r="AG89" s="175"/>
      <c r="AH89" s="175"/>
      <c r="AI89" s="175"/>
      <c r="AJ89" s="175"/>
      <c r="AK89" s="175"/>
      <c r="AL89" s="175"/>
      <c r="AM89" s="175"/>
      <c r="AN89" s="175"/>
      <c r="AO89" s="175"/>
      <c r="AP89" s="175"/>
      <c r="AQ89" s="175"/>
      <c r="AR89" s="175"/>
      <c r="AS89" s="175"/>
    </row>
    <row r="90" spans="1:45" s="177" customFormat="1" ht="19.5" customHeight="1">
      <c r="A90" s="171">
        <v>73</v>
      </c>
      <c r="B90" s="172" t="s">
        <v>573</v>
      </c>
      <c r="C90" s="172" t="s">
        <v>442</v>
      </c>
      <c r="D90" s="172" t="s">
        <v>133</v>
      </c>
      <c r="E90" s="172" t="s">
        <v>1593</v>
      </c>
      <c r="F90" s="172" t="s">
        <v>866</v>
      </c>
      <c r="G90" s="172" t="s">
        <v>126</v>
      </c>
      <c r="H90" s="172" t="s">
        <v>127</v>
      </c>
      <c r="I90" s="172" t="s">
        <v>459</v>
      </c>
      <c r="J90" s="173" t="s">
        <v>116</v>
      </c>
      <c r="K90" s="257">
        <f t="shared" si="1"/>
        <v>171922200</v>
      </c>
      <c r="L90" s="257">
        <f t="shared" si="1"/>
        <v>171922200</v>
      </c>
      <c r="M90" s="175"/>
      <c r="N90" s="175"/>
      <c r="O90" s="175"/>
      <c r="P90" s="175"/>
      <c r="Q90" s="175"/>
      <c r="R90" s="175"/>
      <c r="S90" s="175"/>
      <c r="T90" s="175"/>
      <c r="U90" s="175"/>
      <c r="V90" s="174"/>
      <c r="W90" s="174"/>
      <c r="X90" s="176"/>
      <c r="Y90" s="176"/>
      <c r="Z90" s="176"/>
      <c r="AA90" s="176"/>
      <c r="AB90" s="176"/>
      <c r="AC90" s="176"/>
      <c r="AD90" s="176"/>
      <c r="AE90" s="175"/>
      <c r="AF90" s="175"/>
      <c r="AG90" s="175"/>
      <c r="AH90" s="175"/>
      <c r="AI90" s="175"/>
      <c r="AJ90" s="175"/>
      <c r="AK90" s="175"/>
      <c r="AL90" s="175"/>
      <c r="AM90" s="175"/>
      <c r="AN90" s="175"/>
      <c r="AO90" s="175"/>
      <c r="AP90" s="175"/>
      <c r="AQ90" s="175"/>
      <c r="AR90" s="175"/>
      <c r="AS90" s="175"/>
    </row>
    <row r="91" spans="1:45" s="177" customFormat="1" ht="27" customHeight="1">
      <c r="A91" s="171">
        <v>74</v>
      </c>
      <c r="B91" s="172" t="s">
        <v>573</v>
      </c>
      <c r="C91" s="172" t="s">
        <v>442</v>
      </c>
      <c r="D91" s="172" t="s">
        <v>133</v>
      </c>
      <c r="E91" s="172" t="s">
        <v>1593</v>
      </c>
      <c r="F91" s="172" t="s">
        <v>866</v>
      </c>
      <c r="G91" s="172" t="s">
        <v>140</v>
      </c>
      <c r="H91" s="172" t="s">
        <v>127</v>
      </c>
      <c r="I91" s="172" t="s">
        <v>459</v>
      </c>
      <c r="J91" s="173" t="s">
        <v>1594</v>
      </c>
      <c r="K91" s="257">
        <f t="shared" si="1"/>
        <v>171922200</v>
      </c>
      <c r="L91" s="257">
        <f t="shared" si="1"/>
        <v>171922200</v>
      </c>
      <c r="M91" s="175"/>
      <c r="N91" s="175"/>
      <c r="O91" s="175"/>
      <c r="P91" s="175"/>
      <c r="Q91" s="175"/>
      <c r="R91" s="175"/>
      <c r="S91" s="175"/>
      <c r="T91" s="175"/>
      <c r="U91" s="175"/>
      <c r="V91" s="174"/>
      <c r="W91" s="174"/>
      <c r="X91" s="176"/>
      <c r="Y91" s="176"/>
      <c r="Z91" s="176"/>
      <c r="AA91" s="176"/>
      <c r="AB91" s="176"/>
      <c r="AC91" s="176"/>
      <c r="AD91" s="176"/>
      <c r="AE91" s="175"/>
      <c r="AF91" s="175"/>
      <c r="AG91" s="175"/>
      <c r="AH91" s="175"/>
      <c r="AI91" s="175"/>
      <c r="AJ91" s="175"/>
      <c r="AK91" s="175"/>
      <c r="AL91" s="175"/>
      <c r="AM91" s="175"/>
      <c r="AN91" s="175"/>
      <c r="AO91" s="175"/>
      <c r="AP91" s="175"/>
      <c r="AQ91" s="175"/>
      <c r="AR91" s="175"/>
      <c r="AS91" s="175"/>
    </row>
    <row r="92" spans="1:45" s="177" customFormat="1" ht="79.5" customHeight="1">
      <c r="A92" s="171">
        <v>75</v>
      </c>
      <c r="B92" s="172" t="s">
        <v>573</v>
      </c>
      <c r="C92" s="172" t="s">
        <v>442</v>
      </c>
      <c r="D92" s="172" t="s">
        <v>133</v>
      </c>
      <c r="E92" s="172" t="s">
        <v>1593</v>
      </c>
      <c r="F92" s="172" t="s">
        <v>866</v>
      </c>
      <c r="G92" s="172" t="s">
        <v>140</v>
      </c>
      <c r="H92" s="172" t="s">
        <v>867</v>
      </c>
      <c r="I92" s="172" t="s">
        <v>459</v>
      </c>
      <c r="J92" s="199" t="s">
        <v>1659</v>
      </c>
      <c r="K92" s="257">
        <v>171922200</v>
      </c>
      <c r="L92" s="257">
        <v>171922200</v>
      </c>
      <c r="M92" s="175"/>
      <c r="N92" s="175"/>
      <c r="O92" s="175"/>
      <c r="P92" s="175"/>
      <c r="Q92" s="175"/>
      <c r="R92" s="175"/>
      <c r="S92" s="175"/>
      <c r="T92" s="175"/>
      <c r="U92" s="175"/>
      <c r="V92" s="174"/>
      <c r="W92" s="174"/>
      <c r="X92" s="176"/>
      <c r="Y92" s="176"/>
      <c r="Z92" s="176"/>
      <c r="AA92" s="176"/>
      <c r="AB92" s="176"/>
      <c r="AC92" s="176"/>
      <c r="AD92" s="176"/>
      <c r="AE92" s="175"/>
      <c r="AF92" s="175"/>
      <c r="AG92" s="175"/>
      <c r="AH92" s="175"/>
      <c r="AI92" s="175"/>
      <c r="AJ92" s="175"/>
      <c r="AK92" s="175"/>
      <c r="AL92" s="175"/>
      <c r="AM92" s="175"/>
      <c r="AN92" s="175"/>
      <c r="AO92" s="175"/>
      <c r="AP92" s="175"/>
      <c r="AQ92" s="175"/>
      <c r="AR92" s="175"/>
      <c r="AS92" s="175"/>
    </row>
    <row r="93" spans="1:45" s="177" customFormat="1" ht="35.25" customHeight="1">
      <c r="A93" s="171">
        <v>76</v>
      </c>
      <c r="B93" s="172" t="s">
        <v>573</v>
      </c>
      <c r="C93" s="172" t="s">
        <v>442</v>
      </c>
      <c r="D93" s="172" t="s">
        <v>133</v>
      </c>
      <c r="E93" s="172" t="s">
        <v>1595</v>
      </c>
      <c r="F93" s="172" t="s">
        <v>125</v>
      </c>
      <c r="G93" s="172" t="s">
        <v>126</v>
      </c>
      <c r="H93" s="172" t="s">
        <v>127</v>
      </c>
      <c r="I93" s="172" t="s">
        <v>459</v>
      </c>
      <c r="J93" s="173" t="s">
        <v>1596</v>
      </c>
      <c r="K93" s="257">
        <f>K94</f>
        <v>753050</v>
      </c>
      <c r="L93" s="257">
        <f>L94</f>
        <v>753050</v>
      </c>
      <c r="M93" s="175"/>
      <c r="N93" s="175"/>
      <c r="O93" s="175"/>
      <c r="P93" s="175"/>
      <c r="Q93" s="175"/>
      <c r="R93" s="175"/>
      <c r="S93" s="175"/>
      <c r="T93" s="175"/>
      <c r="U93" s="175"/>
      <c r="V93" s="174"/>
      <c r="W93" s="174"/>
      <c r="X93" s="176"/>
      <c r="Y93" s="176"/>
      <c r="Z93" s="176"/>
      <c r="AA93" s="176"/>
      <c r="AB93" s="176"/>
      <c r="AC93" s="176"/>
      <c r="AD93" s="176"/>
      <c r="AE93" s="175"/>
      <c r="AF93" s="175"/>
      <c r="AG93" s="175"/>
      <c r="AH93" s="175"/>
      <c r="AI93" s="175"/>
      <c r="AJ93" s="175"/>
      <c r="AK93" s="175"/>
      <c r="AL93" s="175"/>
      <c r="AM93" s="175"/>
      <c r="AN93" s="175"/>
      <c r="AO93" s="175"/>
      <c r="AP93" s="175"/>
      <c r="AQ93" s="175"/>
      <c r="AR93" s="175"/>
      <c r="AS93" s="175"/>
    </row>
    <row r="94" spans="1:45" s="177" customFormat="1" ht="22.5" customHeight="1">
      <c r="A94" s="171">
        <v>77</v>
      </c>
      <c r="B94" s="172" t="s">
        <v>573</v>
      </c>
      <c r="C94" s="172" t="s">
        <v>442</v>
      </c>
      <c r="D94" s="172" t="s">
        <v>133</v>
      </c>
      <c r="E94" s="172" t="s">
        <v>1597</v>
      </c>
      <c r="F94" s="172" t="s">
        <v>869</v>
      </c>
      <c r="G94" s="172" t="s">
        <v>126</v>
      </c>
      <c r="H94" s="172" t="s">
        <v>127</v>
      </c>
      <c r="I94" s="172" t="s">
        <v>459</v>
      </c>
      <c r="J94" s="173" t="s">
        <v>870</v>
      </c>
      <c r="K94" s="257">
        <f>K95</f>
        <v>753050</v>
      </c>
      <c r="L94" s="257">
        <f>L95</f>
        <v>753050</v>
      </c>
      <c r="M94" s="175"/>
      <c r="N94" s="175"/>
      <c r="O94" s="175"/>
      <c r="P94" s="175"/>
      <c r="Q94" s="175"/>
      <c r="R94" s="175"/>
      <c r="S94" s="175"/>
      <c r="T94" s="175"/>
      <c r="U94" s="175"/>
      <c r="V94" s="174"/>
      <c r="W94" s="174"/>
      <c r="X94" s="176"/>
      <c r="Y94" s="176"/>
      <c r="Z94" s="176"/>
      <c r="AA94" s="176"/>
      <c r="AB94" s="176"/>
      <c r="AC94" s="176"/>
      <c r="AD94" s="176"/>
      <c r="AE94" s="175"/>
      <c r="AF94" s="175"/>
      <c r="AG94" s="175"/>
      <c r="AH94" s="175"/>
      <c r="AI94" s="175"/>
      <c r="AJ94" s="175"/>
      <c r="AK94" s="175"/>
      <c r="AL94" s="175"/>
      <c r="AM94" s="175"/>
      <c r="AN94" s="175"/>
      <c r="AO94" s="175"/>
      <c r="AP94" s="175"/>
      <c r="AQ94" s="175"/>
      <c r="AR94" s="175"/>
      <c r="AS94" s="175"/>
    </row>
    <row r="95" spans="1:45" s="177" customFormat="1" ht="21.75" customHeight="1">
      <c r="A95" s="171">
        <v>78</v>
      </c>
      <c r="B95" s="172" t="s">
        <v>573</v>
      </c>
      <c r="C95" s="172" t="s">
        <v>442</v>
      </c>
      <c r="D95" s="172" t="s">
        <v>133</v>
      </c>
      <c r="E95" s="172" t="s">
        <v>1597</v>
      </c>
      <c r="F95" s="172" t="s">
        <v>869</v>
      </c>
      <c r="G95" s="172" t="s">
        <v>140</v>
      </c>
      <c r="H95" s="172" t="s">
        <v>127</v>
      </c>
      <c r="I95" s="172" t="s">
        <v>459</v>
      </c>
      <c r="J95" s="173" t="s">
        <v>871</v>
      </c>
      <c r="K95" s="257">
        <f>K96+K97</f>
        <v>753050</v>
      </c>
      <c r="L95" s="257">
        <f>L96+L97</f>
        <v>753050</v>
      </c>
      <c r="M95" s="175"/>
      <c r="N95" s="175"/>
      <c r="O95" s="175"/>
      <c r="P95" s="175"/>
      <c r="Q95" s="175"/>
      <c r="R95" s="175"/>
      <c r="S95" s="175"/>
      <c r="T95" s="175"/>
      <c r="U95" s="175"/>
      <c r="V95" s="174"/>
      <c r="W95" s="174"/>
      <c r="X95" s="176"/>
      <c r="Y95" s="176"/>
      <c r="Z95" s="176"/>
      <c r="AA95" s="176"/>
      <c r="AB95" s="176"/>
      <c r="AC95" s="176"/>
      <c r="AD95" s="176"/>
      <c r="AE95" s="175"/>
      <c r="AF95" s="175"/>
      <c r="AG95" s="175"/>
      <c r="AH95" s="175"/>
      <c r="AI95" s="175"/>
      <c r="AJ95" s="175"/>
      <c r="AK95" s="175"/>
      <c r="AL95" s="175"/>
      <c r="AM95" s="175"/>
      <c r="AN95" s="175"/>
      <c r="AO95" s="175"/>
      <c r="AP95" s="175"/>
      <c r="AQ95" s="175"/>
      <c r="AR95" s="175"/>
      <c r="AS95" s="175"/>
    </row>
    <row r="96" spans="1:45" s="177" customFormat="1" ht="53.25" customHeight="1">
      <c r="A96" s="171">
        <v>80</v>
      </c>
      <c r="B96" s="172" t="s">
        <v>573</v>
      </c>
      <c r="C96" s="172" t="s">
        <v>442</v>
      </c>
      <c r="D96" s="172" t="s">
        <v>133</v>
      </c>
      <c r="E96" s="172" t="s">
        <v>1597</v>
      </c>
      <c r="F96" s="172" t="s">
        <v>869</v>
      </c>
      <c r="G96" s="172" t="s">
        <v>140</v>
      </c>
      <c r="H96" s="172" t="s">
        <v>872</v>
      </c>
      <c r="I96" s="172" t="s">
        <v>459</v>
      </c>
      <c r="J96" s="199" t="s">
        <v>1660</v>
      </c>
      <c r="K96" s="257">
        <v>323050</v>
      </c>
      <c r="L96" s="257">
        <v>323050</v>
      </c>
      <c r="M96" s="175"/>
      <c r="N96" s="175"/>
      <c r="O96" s="175"/>
      <c r="P96" s="175"/>
      <c r="Q96" s="175"/>
      <c r="R96" s="175"/>
      <c r="S96" s="175"/>
      <c r="T96" s="175"/>
      <c r="U96" s="175"/>
      <c r="V96" s="174"/>
      <c r="W96" s="174"/>
      <c r="X96" s="176"/>
      <c r="Y96" s="176"/>
      <c r="Z96" s="176"/>
      <c r="AA96" s="176"/>
      <c r="AB96" s="176"/>
      <c r="AC96" s="176"/>
      <c r="AD96" s="176"/>
      <c r="AE96" s="175"/>
      <c r="AF96" s="175"/>
      <c r="AG96" s="175"/>
      <c r="AH96" s="175"/>
      <c r="AI96" s="175"/>
      <c r="AJ96" s="175"/>
      <c r="AK96" s="175"/>
      <c r="AL96" s="175"/>
      <c r="AM96" s="175"/>
      <c r="AN96" s="175"/>
      <c r="AO96" s="175"/>
      <c r="AP96" s="175"/>
      <c r="AQ96" s="175"/>
      <c r="AR96" s="175"/>
      <c r="AS96" s="175"/>
    </row>
    <row r="97" spans="1:45" s="177" customFormat="1" ht="81.75" customHeight="1">
      <c r="A97" s="171">
        <v>81</v>
      </c>
      <c r="B97" s="172" t="s">
        <v>573</v>
      </c>
      <c r="C97" s="172" t="s">
        <v>442</v>
      </c>
      <c r="D97" s="172" t="s">
        <v>133</v>
      </c>
      <c r="E97" s="172" t="s">
        <v>1597</v>
      </c>
      <c r="F97" s="172" t="s">
        <v>869</v>
      </c>
      <c r="G97" s="172" t="s">
        <v>140</v>
      </c>
      <c r="H97" s="172" t="s">
        <v>874</v>
      </c>
      <c r="I97" s="172" t="s">
        <v>459</v>
      </c>
      <c r="J97" s="173" t="s">
        <v>1661</v>
      </c>
      <c r="K97" s="257">
        <v>430000</v>
      </c>
      <c r="L97" s="257">
        <v>430000</v>
      </c>
      <c r="M97" s="175"/>
      <c r="N97" s="175"/>
      <c r="O97" s="175"/>
      <c r="P97" s="175"/>
      <c r="Q97" s="175"/>
      <c r="R97" s="175"/>
      <c r="S97" s="175"/>
      <c r="T97" s="175"/>
      <c r="U97" s="175"/>
      <c r="V97" s="174"/>
      <c r="W97" s="174"/>
      <c r="X97" s="176"/>
      <c r="Y97" s="176"/>
      <c r="Z97" s="176"/>
      <c r="AA97" s="176"/>
      <c r="AB97" s="176"/>
      <c r="AC97" s="176"/>
      <c r="AD97" s="176"/>
      <c r="AE97" s="175"/>
      <c r="AF97" s="175"/>
      <c r="AG97" s="175"/>
      <c r="AH97" s="175"/>
      <c r="AI97" s="175"/>
      <c r="AJ97" s="175"/>
      <c r="AK97" s="175"/>
      <c r="AL97" s="175"/>
      <c r="AM97" s="175"/>
      <c r="AN97" s="175"/>
      <c r="AO97" s="175"/>
      <c r="AP97" s="175"/>
      <c r="AQ97" s="175"/>
      <c r="AR97" s="175"/>
      <c r="AS97" s="175"/>
    </row>
    <row r="98" spans="1:45" s="177" customFormat="1" ht="26.45" customHeight="1">
      <c r="A98" s="171">
        <v>82</v>
      </c>
      <c r="B98" s="172" t="s">
        <v>573</v>
      </c>
      <c r="C98" s="172" t="s">
        <v>442</v>
      </c>
      <c r="D98" s="172" t="s">
        <v>133</v>
      </c>
      <c r="E98" s="172" t="s">
        <v>1589</v>
      </c>
      <c r="F98" s="172" t="s">
        <v>125</v>
      </c>
      <c r="G98" s="172" t="s">
        <v>126</v>
      </c>
      <c r="H98" s="172" t="s">
        <v>127</v>
      </c>
      <c r="I98" s="172" t="s">
        <v>459</v>
      </c>
      <c r="J98" s="173" t="s">
        <v>1598</v>
      </c>
      <c r="K98" s="257">
        <f>K99+K120+K122+K124+K128+K126</f>
        <v>300388600</v>
      </c>
      <c r="L98" s="257">
        <f>L99+L120+L122+L124+L126+L128</f>
        <v>300446800</v>
      </c>
      <c r="M98" s="175"/>
      <c r="N98" s="175"/>
      <c r="O98" s="175"/>
      <c r="P98" s="175"/>
      <c r="Q98" s="175"/>
      <c r="R98" s="175"/>
      <c r="S98" s="175"/>
      <c r="T98" s="175"/>
      <c r="U98" s="175"/>
      <c r="V98" s="174"/>
      <c r="W98" s="174"/>
      <c r="X98" s="176"/>
      <c r="Y98" s="176"/>
      <c r="Z98" s="176"/>
      <c r="AA98" s="176"/>
      <c r="AB98" s="176"/>
      <c r="AC98" s="176"/>
      <c r="AD98" s="176"/>
      <c r="AE98" s="175"/>
      <c r="AF98" s="175"/>
      <c r="AG98" s="175"/>
      <c r="AH98" s="175"/>
      <c r="AI98" s="175"/>
      <c r="AJ98" s="175"/>
      <c r="AK98" s="175"/>
      <c r="AL98" s="175"/>
      <c r="AM98" s="175"/>
      <c r="AN98" s="175"/>
      <c r="AO98" s="175"/>
      <c r="AP98" s="175"/>
      <c r="AQ98" s="175"/>
      <c r="AR98" s="175"/>
      <c r="AS98" s="175"/>
    </row>
    <row r="99" spans="1:45" s="177" customFormat="1" ht="30.75" customHeight="1">
      <c r="A99" s="171">
        <v>83</v>
      </c>
      <c r="B99" s="172" t="s">
        <v>573</v>
      </c>
      <c r="C99" s="172" t="s">
        <v>442</v>
      </c>
      <c r="D99" s="172" t="s">
        <v>133</v>
      </c>
      <c r="E99" s="172" t="s">
        <v>1589</v>
      </c>
      <c r="F99" s="172" t="s">
        <v>876</v>
      </c>
      <c r="G99" s="172" t="s">
        <v>126</v>
      </c>
      <c r="H99" s="172" t="s">
        <v>127</v>
      </c>
      <c r="I99" s="172" t="s">
        <v>459</v>
      </c>
      <c r="J99" s="173" t="s">
        <v>877</v>
      </c>
      <c r="K99" s="257">
        <f>K100</f>
        <v>295352600</v>
      </c>
      <c r="L99" s="257">
        <f>L100</f>
        <v>295360800</v>
      </c>
      <c r="M99" s="175"/>
      <c r="N99" s="175"/>
      <c r="O99" s="175"/>
      <c r="P99" s="175"/>
      <c r="Q99" s="175"/>
      <c r="R99" s="175"/>
      <c r="S99" s="175"/>
      <c r="T99" s="175"/>
      <c r="U99" s="175"/>
      <c r="V99" s="174"/>
      <c r="W99" s="174"/>
      <c r="X99" s="176"/>
      <c r="Y99" s="176"/>
      <c r="Z99" s="176"/>
      <c r="AA99" s="176"/>
      <c r="AB99" s="176"/>
      <c r="AC99" s="176"/>
      <c r="AD99" s="176"/>
      <c r="AE99" s="175"/>
      <c r="AF99" s="175"/>
      <c r="AG99" s="175"/>
      <c r="AH99" s="175"/>
      <c r="AI99" s="175"/>
      <c r="AJ99" s="175"/>
      <c r="AK99" s="175"/>
      <c r="AL99" s="175"/>
      <c r="AM99" s="175"/>
      <c r="AN99" s="175"/>
      <c r="AO99" s="175"/>
      <c r="AP99" s="175"/>
      <c r="AQ99" s="175"/>
      <c r="AR99" s="175"/>
      <c r="AS99" s="175"/>
    </row>
    <row r="100" spans="1:45" s="177" customFormat="1" ht="29.25" customHeight="1">
      <c r="A100" s="171">
        <v>84</v>
      </c>
      <c r="B100" s="172" t="s">
        <v>573</v>
      </c>
      <c r="C100" s="172" t="s">
        <v>442</v>
      </c>
      <c r="D100" s="172" t="s">
        <v>133</v>
      </c>
      <c r="E100" s="172" t="s">
        <v>1589</v>
      </c>
      <c r="F100" s="172" t="s">
        <v>876</v>
      </c>
      <c r="G100" s="172" t="s">
        <v>140</v>
      </c>
      <c r="H100" s="172" t="s">
        <v>127</v>
      </c>
      <c r="I100" s="172" t="s">
        <v>459</v>
      </c>
      <c r="J100" s="173" t="s">
        <v>878</v>
      </c>
      <c r="K100" s="257">
        <f>K101+K102+K103+K104+K105+K106+K107+K108+K109+K110+K111+K112+K113+K114+K115+K116+K117+K118+K119</f>
        <v>295352600</v>
      </c>
      <c r="L100" s="257">
        <f>L101+L102+L103+L104+L105+L106+L107+L108+L110+L111+L112+L113+L114+L115+L116+L117+L118+L119+L109</f>
        <v>295360800</v>
      </c>
      <c r="M100" s="175"/>
      <c r="N100" s="175"/>
      <c r="O100" s="175"/>
      <c r="P100" s="175"/>
      <c r="Q100" s="175"/>
      <c r="R100" s="175"/>
      <c r="S100" s="175"/>
      <c r="T100" s="175"/>
      <c r="U100" s="175"/>
      <c r="V100" s="174"/>
      <c r="W100" s="174"/>
      <c r="X100" s="176"/>
      <c r="Y100" s="176"/>
      <c r="Z100" s="176"/>
      <c r="AA100" s="176"/>
      <c r="AB100" s="176"/>
      <c r="AC100" s="176"/>
      <c r="AD100" s="176"/>
      <c r="AE100" s="175"/>
      <c r="AF100" s="175"/>
      <c r="AG100" s="175"/>
      <c r="AH100" s="175"/>
      <c r="AI100" s="175"/>
      <c r="AJ100" s="175"/>
      <c r="AK100" s="175"/>
      <c r="AL100" s="175"/>
      <c r="AM100" s="175"/>
      <c r="AN100" s="175"/>
      <c r="AO100" s="175"/>
      <c r="AP100" s="175"/>
      <c r="AQ100" s="175"/>
      <c r="AR100" s="175"/>
      <c r="AS100" s="175"/>
    </row>
    <row r="101" spans="1:45" s="177" customFormat="1" ht="81" customHeight="1">
      <c r="A101" s="171">
        <v>85</v>
      </c>
      <c r="B101" s="172" t="s">
        <v>573</v>
      </c>
      <c r="C101" s="172" t="s">
        <v>442</v>
      </c>
      <c r="D101" s="172" t="s">
        <v>133</v>
      </c>
      <c r="E101" s="172" t="s">
        <v>1589</v>
      </c>
      <c r="F101" s="172" t="s">
        <v>876</v>
      </c>
      <c r="G101" s="172" t="s">
        <v>140</v>
      </c>
      <c r="H101" s="172" t="s">
        <v>879</v>
      </c>
      <c r="I101" s="172" t="s">
        <v>459</v>
      </c>
      <c r="J101" s="173" t="s">
        <v>1662</v>
      </c>
      <c r="K101" s="257">
        <v>28231100</v>
      </c>
      <c r="L101" s="257">
        <v>28231100</v>
      </c>
      <c r="M101" s="175"/>
      <c r="N101" s="175"/>
      <c r="O101" s="175"/>
      <c r="P101" s="175"/>
      <c r="Q101" s="175"/>
      <c r="R101" s="175"/>
      <c r="S101" s="175"/>
      <c r="T101" s="175"/>
      <c r="U101" s="175"/>
      <c r="V101" s="174"/>
      <c r="W101" s="174"/>
      <c r="X101" s="176"/>
      <c r="Y101" s="176"/>
      <c r="Z101" s="176"/>
      <c r="AA101" s="176"/>
      <c r="AB101" s="176"/>
      <c r="AC101" s="176"/>
      <c r="AD101" s="176"/>
      <c r="AE101" s="175"/>
      <c r="AF101" s="175"/>
      <c r="AG101" s="175"/>
      <c r="AH101" s="175"/>
      <c r="AI101" s="175"/>
      <c r="AJ101" s="175"/>
      <c r="AK101" s="175"/>
      <c r="AL101" s="175"/>
      <c r="AM101" s="175"/>
      <c r="AN101" s="175"/>
      <c r="AO101" s="175"/>
      <c r="AP101" s="175"/>
      <c r="AQ101" s="175"/>
      <c r="AR101" s="175"/>
      <c r="AS101" s="175"/>
    </row>
    <row r="102" spans="1:45" s="177" customFormat="1" ht="79.5" customHeight="1">
      <c r="A102" s="171">
        <v>86</v>
      </c>
      <c r="B102" s="172" t="s">
        <v>573</v>
      </c>
      <c r="C102" s="172" t="s">
        <v>442</v>
      </c>
      <c r="D102" s="172" t="s">
        <v>133</v>
      </c>
      <c r="E102" s="172" t="s">
        <v>1589</v>
      </c>
      <c r="F102" s="172" t="s">
        <v>876</v>
      </c>
      <c r="G102" s="172" t="s">
        <v>140</v>
      </c>
      <c r="H102" s="172" t="s">
        <v>1599</v>
      </c>
      <c r="I102" s="172" t="s">
        <v>459</v>
      </c>
      <c r="J102" s="173" t="s">
        <v>1663</v>
      </c>
      <c r="K102" s="257">
        <v>54000</v>
      </c>
      <c r="L102" s="257">
        <v>54000</v>
      </c>
      <c r="M102" s="175"/>
      <c r="N102" s="175"/>
      <c r="O102" s="175"/>
      <c r="P102" s="175"/>
      <c r="Q102" s="175"/>
      <c r="R102" s="175"/>
      <c r="S102" s="175"/>
      <c r="T102" s="175"/>
      <c r="U102" s="175"/>
      <c r="V102" s="174"/>
      <c r="W102" s="174"/>
      <c r="X102" s="176"/>
      <c r="Y102" s="176"/>
      <c r="Z102" s="176"/>
      <c r="AA102" s="176"/>
      <c r="AB102" s="176"/>
      <c r="AC102" s="176"/>
      <c r="AD102" s="176"/>
      <c r="AE102" s="175"/>
      <c r="AF102" s="175"/>
      <c r="AG102" s="175"/>
      <c r="AH102" s="175"/>
      <c r="AI102" s="175"/>
      <c r="AJ102" s="175"/>
      <c r="AK102" s="175"/>
      <c r="AL102" s="175"/>
      <c r="AM102" s="175"/>
      <c r="AN102" s="175"/>
      <c r="AO102" s="175"/>
      <c r="AP102" s="175"/>
      <c r="AQ102" s="175"/>
      <c r="AR102" s="175"/>
      <c r="AS102" s="175"/>
    </row>
    <row r="103" spans="1:45" s="177" customFormat="1" ht="142.5" customHeight="1">
      <c r="A103" s="171">
        <v>102</v>
      </c>
      <c r="B103" s="172" t="s">
        <v>573</v>
      </c>
      <c r="C103" s="172" t="s">
        <v>442</v>
      </c>
      <c r="D103" s="172" t="s">
        <v>133</v>
      </c>
      <c r="E103" s="172" t="s">
        <v>1589</v>
      </c>
      <c r="F103" s="172" t="s">
        <v>876</v>
      </c>
      <c r="G103" s="172" t="s">
        <v>140</v>
      </c>
      <c r="H103" s="172" t="s">
        <v>901</v>
      </c>
      <c r="I103" s="172" t="s">
        <v>459</v>
      </c>
      <c r="J103" s="173" t="s">
        <v>1664</v>
      </c>
      <c r="K103" s="260">
        <v>14377800</v>
      </c>
      <c r="L103" s="260">
        <v>14377800</v>
      </c>
    </row>
    <row r="104" spans="1:45" s="177" customFormat="1" ht="144" customHeight="1">
      <c r="A104" s="171">
        <v>103</v>
      </c>
      <c r="B104" s="172" t="s">
        <v>573</v>
      </c>
      <c r="C104" s="172" t="s">
        <v>442</v>
      </c>
      <c r="D104" s="172" t="s">
        <v>133</v>
      </c>
      <c r="E104" s="172" t="s">
        <v>1589</v>
      </c>
      <c r="F104" s="172" t="s">
        <v>876</v>
      </c>
      <c r="G104" s="172" t="s">
        <v>140</v>
      </c>
      <c r="H104" s="172" t="s">
        <v>902</v>
      </c>
      <c r="I104" s="172" t="s">
        <v>459</v>
      </c>
      <c r="J104" s="173" t="s">
        <v>1665</v>
      </c>
      <c r="K104" s="260">
        <v>19196800</v>
      </c>
      <c r="L104" s="260">
        <v>19196800</v>
      </c>
    </row>
    <row r="105" spans="1:45" s="177" customFormat="1" ht="88.5" customHeight="1">
      <c r="A105" s="171">
        <v>87</v>
      </c>
      <c r="B105" s="172" t="s">
        <v>573</v>
      </c>
      <c r="C105" s="172" t="s">
        <v>442</v>
      </c>
      <c r="D105" s="172" t="s">
        <v>133</v>
      </c>
      <c r="E105" s="172" t="s">
        <v>1589</v>
      </c>
      <c r="F105" s="172" t="s">
        <v>876</v>
      </c>
      <c r="G105" s="172" t="s">
        <v>140</v>
      </c>
      <c r="H105" s="172" t="s">
        <v>881</v>
      </c>
      <c r="I105" s="172" t="s">
        <v>459</v>
      </c>
      <c r="J105" s="173" t="s">
        <v>1666</v>
      </c>
      <c r="K105" s="257">
        <v>13500</v>
      </c>
      <c r="L105" s="257">
        <v>13500</v>
      </c>
      <c r="M105" s="175"/>
      <c r="N105" s="175"/>
      <c r="O105" s="175"/>
      <c r="P105" s="175"/>
      <c r="Q105" s="175"/>
      <c r="R105" s="175"/>
      <c r="S105" s="175"/>
      <c r="T105" s="175"/>
      <c r="U105" s="175"/>
      <c r="V105" s="174"/>
      <c r="W105" s="174"/>
      <c r="X105" s="176"/>
      <c r="Y105" s="176"/>
      <c r="Z105" s="176"/>
      <c r="AA105" s="176"/>
      <c r="AB105" s="176"/>
      <c r="AC105" s="176"/>
      <c r="AD105" s="176"/>
      <c r="AE105" s="175"/>
      <c r="AF105" s="175"/>
      <c r="AG105" s="175"/>
      <c r="AH105" s="175"/>
      <c r="AI105" s="175"/>
      <c r="AJ105" s="175"/>
      <c r="AK105" s="175"/>
      <c r="AL105" s="175"/>
      <c r="AM105" s="175"/>
      <c r="AN105" s="175"/>
      <c r="AO105" s="175"/>
      <c r="AP105" s="175"/>
      <c r="AQ105" s="175"/>
      <c r="AR105" s="175"/>
      <c r="AS105" s="175"/>
    </row>
    <row r="106" spans="1:45" s="177" customFormat="1" ht="84" customHeight="1">
      <c r="A106" s="171">
        <v>88</v>
      </c>
      <c r="B106" s="172" t="s">
        <v>573</v>
      </c>
      <c r="C106" s="172" t="s">
        <v>442</v>
      </c>
      <c r="D106" s="172" t="s">
        <v>133</v>
      </c>
      <c r="E106" s="172" t="s">
        <v>1589</v>
      </c>
      <c r="F106" s="172" t="s">
        <v>876</v>
      </c>
      <c r="G106" s="172" t="s">
        <v>140</v>
      </c>
      <c r="H106" s="172" t="s">
        <v>883</v>
      </c>
      <c r="I106" s="172" t="s">
        <v>459</v>
      </c>
      <c r="J106" s="173" t="s">
        <v>1667</v>
      </c>
      <c r="K106" s="257">
        <v>5253800</v>
      </c>
      <c r="L106" s="257">
        <v>5253800</v>
      </c>
      <c r="M106" s="175"/>
      <c r="N106" s="175"/>
      <c r="O106" s="175"/>
      <c r="P106" s="175"/>
      <c r="Q106" s="175"/>
      <c r="R106" s="175"/>
      <c r="S106" s="175"/>
      <c r="T106" s="175"/>
      <c r="U106" s="175"/>
      <c r="V106" s="174"/>
      <c r="W106" s="174"/>
      <c r="X106" s="176"/>
      <c r="Y106" s="176"/>
      <c r="Z106" s="176"/>
      <c r="AA106" s="176"/>
      <c r="AB106" s="176"/>
      <c r="AC106" s="176"/>
      <c r="AD106" s="176"/>
      <c r="AE106" s="175"/>
      <c r="AF106" s="175"/>
      <c r="AG106" s="175"/>
      <c r="AH106" s="175"/>
      <c r="AI106" s="175"/>
      <c r="AJ106" s="175"/>
      <c r="AK106" s="175"/>
      <c r="AL106" s="175"/>
      <c r="AM106" s="175"/>
      <c r="AN106" s="175"/>
      <c r="AO106" s="175"/>
      <c r="AP106" s="175"/>
      <c r="AQ106" s="175"/>
      <c r="AR106" s="175"/>
      <c r="AS106" s="175"/>
    </row>
    <row r="107" spans="1:45" s="177" customFormat="1" ht="57" customHeight="1">
      <c r="A107" s="171">
        <v>89</v>
      </c>
      <c r="B107" s="172" t="s">
        <v>573</v>
      </c>
      <c r="C107" s="172" t="s">
        <v>442</v>
      </c>
      <c r="D107" s="172" t="s">
        <v>133</v>
      </c>
      <c r="E107" s="172" t="s">
        <v>1589</v>
      </c>
      <c r="F107" s="172" t="s">
        <v>876</v>
      </c>
      <c r="G107" s="172" t="s">
        <v>140</v>
      </c>
      <c r="H107" s="172" t="s">
        <v>884</v>
      </c>
      <c r="I107" s="172" t="s">
        <v>459</v>
      </c>
      <c r="J107" s="173" t="s">
        <v>1668</v>
      </c>
      <c r="K107" s="257">
        <v>52300</v>
      </c>
      <c r="L107" s="257">
        <v>52300</v>
      </c>
      <c r="M107" s="175"/>
      <c r="N107" s="175"/>
      <c r="O107" s="175"/>
      <c r="P107" s="175"/>
      <c r="Q107" s="175"/>
      <c r="R107" s="175"/>
      <c r="S107" s="175"/>
      <c r="T107" s="175"/>
      <c r="U107" s="175"/>
      <c r="V107" s="174"/>
      <c r="W107" s="174"/>
      <c r="X107" s="176"/>
      <c r="Y107" s="176"/>
      <c r="Z107" s="176"/>
      <c r="AA107" s="176"/>
      <c r="AB107" s="176"/>
      <c r="AC107" s="176"/>
      <c r="AD107" s="176"/>
      <c r="AE107" s="175"/>
      <c r="AF107" s="175"/>
      <c r="AG107" s="175"/>
      <c r="AH107" s="175"/>
      <c r="AI107" s="175"/>
      <c r="AJ107" s="175"/>
      <c r="AK107" s="175"/>
      <c r="AL107" s="175"/>
      <c r="AM107" s="175"/>
      <c r="AN107" s="175"/>
      <c r="AO107" s="175"/>
      <c r="AP107" s="175"/>
      <c r="AQ107" s="175"/>
      <c r="AR107" s="175"/>
      <c r="AS107" s="175"/>
    </row>
    <row r="108" spans="1:45" s="177" customFormat="1" ht="93" customHeight="1">
      <c r="A108" s="171">
        <v>90</v>
      </c>
      <c r="B108" s="172" t="s">
        <v>573</v>
      </c>
      <c r="C108" s="172" t="s">
        <v>442</v>
      </c>
      <c r="D108" s="172" t="s">
        <v>133</v>
      </c>
      <c r="E108" s="172" t="s">
        <v>1589</v>
      </c>
      <c r="F108" s="172" t="s">
        <v>876</v>
      </c>
      <c r="G108" s="172" t="s">
        <v>140</v>
      </c>
      <c r="H108" s="172" t="s">
        <v>885</v>
      </c>
      <c r="I108" s="172" t="s">
        <v>459</v>
      </c>
      <c r="J108" s="173" t="s">
        <v>1669</v>
      </c>
      <c r="K108" s="257">
        <v>2473900</v>
      </c>
      <c r="L108" s="257">
        <v>2482100</v>
      </c>
      <c r="M108" s="175"/>
      <c r="N108" s="175"/>
      <c r="O108" s="175"/>
      <c r="P108" s="175"/>
      <c r="Q108" s="175"/>
      <c r="R108" s="175"/>
      <c r="S108" s="175"/>
      <c r="T108" s="175"/>
      <c r="U108" s="175"/>
      <c r="V108" s="174"/>
      <c r="W108" s="174"/>
      <c r="X108" s="176"/>
      <c r="Y108" s="176"/>
      <c r="Z108" s="176"/>
      <c r="AA108" s="176"/>
      <c r="AB108" s="176"/>
      <c r="AC108" s="176"/>
      <c r="AD108" s="176"/>
      <c r="AE108" s="175"/>
      <c r="AF108" s="175"/>
      <c r="AG108" s="175"/>
      <c r="AH108" s="175"/>
      <c r="AI108" s="175"/>
      <c r="AJ108" s="175"/>
      <c r="AK108" s="175"/>
      <c r="AL108" s="175"/>
      <c r="AM108" s="175"/>
      <c r="AN108" s="175"/>
      <c r="AO108" s="175"/>
      <c r="AP108" s="175"/>
      <c r="AQ108" s="175"/>
      <c r="AR108" s="175"/>
      <c r="AS108" s="175"/>
    </row>
    <row r="109" spans="1:45" s="177" customFormat="1" ht="54.75" customHeight="1">
      <c r="A109" s="171">
        <v>91</v>
      </c>
      <c r="B109" s="172" t="s">
        <v>573</v>
      </c>
      <c r="C109" s="172" t="s">
        <v>442</v>
      </c>
      <c r="D109" s="172" t="s">
        <v>133</v>
      </c>
      <c r="E109" s="172" t="s">
        <v>1589</v>
      </c>
      <c r="F109" s="172" t="s">
        <v>876</v>
      </c>
      <c r="G109" s="172" t="s">
        <v>140</v>
      </c>
      <c r="H109" s="172" t="s">
        <v>886</v>
      </c>
      <c r="I109" s="172" t="s">
        <v>459</v>
      </c>
      <c r="J109" s="173" t="s">
        <v>1670</v>
      </c>
      <c r="K109" s="257">
        <v>101500</v>
      </c>
      <c r="L109" s="257">
        <v>101500</v>
      </c>
      <c r="M109" s="175"/>
      <c r="N109" s="175"/>
      <c r="O109" s="175"/>
      <c r="P109" s="175"/>
      <c r="Q109" s="175"/>
      <c r="R109" s="175"/>
      <c r="S109" s="175"/>
      <c r="T109" s="175"/>
      <c r="U109" s="175"/>
      <c r="V109" s="174"/>
      <c r="W109" s="174"/>
      <c r="X109" s="176"/>
      <c r="Y109" s="176"/>
      <c r="Z109" s="176"/>
      <c r="AA109" s="176"/>
      <c r="AB109" s="176"/>
      <c r="AC109" s="176"/>
      <c r="AD109" s="176"/>
      <c r="AE109" s="175"/>
      <c r="AF109" s="175"/>
      <c r="AG109" s="175"/>
      <c r="AH109" s="175"/>
      <c r="AI109" s="175"/>
      <c r="AJ109" s="175"/>
      <c r="AK109" s="175"/>
      <c r="AL109" s="175"/>
      <c r="AM109" s="175"/>
      <c r="AN109" s="175"/>
      <c r="AO109" s="175"/>
      <c r="AP109" s="175"/>
      <c r="AQ109" s="175"/>
      <c r="AR109" s="175"/>
      <c r="AS109" s="175"/>
    </row>
    <row r="110" spans="1:45" s="177" customFormat="1" ht="68.25" customHeight="1">
      <c r="A110" s="171">
        <v>92</v>
      </c>
      <c r="B110" s="172" t="s">
        <v>573</v>
      </c>
      <c r="C110" s="172" t="s">
        <v>442</v>
      </c>
      <c r="D110" s="172" t="s">
        <v>133</v>
      </c>
      <c r="E110" s="172" t="s">
        <v>1589</v>
      </c>
      <c r="F110" s="172" t="s">
        <v>876</v>
      </c>
      <c r="G110" s="172" t="s">
        <v>140</v>
      </c>
      <c r="H110" s="172" t="s">
        <v>887</v>
      </c>
      <c r="I110" s="172" t="s">
        <v>459</v>
      </c>
      <c r="J110" s="173" t="s">
        <v>1671</v>
      </c>
      <c r="K110" s="257">
        <v>201000</v>
      </c>
      <c r="L110" s="257">
        <v>201000</v>
      </c>
      <c r="M110" s="175"/>
      <c r="N110" s="175"/>
      <c r="O110" s="175"/>
      <c r="P110" s="175"/>
      <c r="Q110" s="175"/>
      <c r="R110" s="175"/>
      <c r="S110" s="175"/>
      <c r="T110" s="175"/>
      <c r="U110" s="175"/>
      <c r="V110" s="174"/>
      <c r="W110" s="174"/>
      <c r="X110" s="176"/>
      <c r="Y110" s="176"/>
      <c r="Z110" s="176"/>
      <c r="AA110" s="176"/>
      <c r="AB110" s="176"/>
      <c r="AC110" s="176"/>
      <c r="AD110" s="176"/>
      <c r="AE110" s="175"/>
      <c r="AF110" s="175"/>
      <c r="AG110" s="175"/>
      <c r="AH110" s="175"/>
      <c r="AI110" s="175"/>
      <c r="AJ110" s="175"/>
      <c r="AK110" s="175"/>
      <c r="AL110" s="175"/>
      <c r="AM110" s="175"/>
      <c r="AN110" s="175"/>
      <c r="AO110" s="175"/>
      <c r="AP110" s="175"/>
      <c r="AQ110" s="175"/>
      <c r="AR110" s="175"/>
      <c r="AS110" s="175"/>
    </row>
    <row r="111" spans="1:45" s="177" customFormat="1" ht="87" customHeight="1">
      <c r="A111" s="171">
        <v>93</v>
      </c>
      <c r="B111" s="172" t="s">
        <v>573</v>
      </c>
      <c r="C111" s="172" t="s">
        <v>442</v>
      </c>
      <c r="D111" s="172" t="s">
        <v>133</v>
      </c>
      <c r="E111" s="172" t="s">
        <v>1589</v>
      </c>
      <c r="F111" s="172" t="s">
        <v>876</v>
      </c>
      <c r="G111" s="172" t="s">
        <v>140</v>
      </c>
      <c r="H111" s="172" t="s">
        <v>889</v>
      </c>
      <c r="I111" s="172" t="s">
        <v>459</v>
      </c>
      <c r="J111" s="173" t="s">
        <v>1672</v>
      </c>
      <c r="K111" s="257">
        <v>1297600</v>
      </c>
      <c r="L111" s="257">
        <v>1297600</v>
      </c>
      <c r="M111" s="175"/>
      <c r="N111" s="175"/>
      <c r="O111" s="175"/>
      <c r="P111" s="175"/>
      <c r="Q111" s="175"/>
      <c r="R111" s="175"/>
      <c r="S111" s="175"/>
      <c r="T111" s="175"/>
      <c r="U111" s="175"/>
      <c r="V111" s="174"/>
      <c r="W111" s="174"/>
      <c r="X111" s="176"/>
      <c r="Y111" s="176"/>
      <c r="Z111" s="176"/>
      <c r="AA111" s="176"/>
      <c r="AB111" s="176"/>
      <c r="AC111" s="176"/>
      <c r="AD111" s="176"/>
      <c r="AE111" s="175"/>
      <c r="AF111" s="175"/>
      <c r="AG111" s="175"/>
      <c r="AH111" s="175"/>
      <c r="AI111" s="175"/>
      <c r="AJ111" s="175"/>
      <c r="AK111" s="175"/>
      <c r="AL111" s="175"/>
      <c r="AM111" s="175"/>
      <c r="AN111" s="175"/>
      <c r="AO111" s="175"/>
      <c r="AP111" s="175"/>
      <c r="AQ111" s="175"/>
      <c r="AR111" s="175"/>
      <c r="AS111" s="175"/>
    </row>
    <row r="112" spans="1:45" s="177" customFormat="1" ht="107.25" customHeight="1">
      <c r="A112" s="171">
        <v>94</v>
      </c>
      <c r="B112" s="172" t="s">
        <v>573</v>
      </c>
      <c r="C112" s="172" t="s">
        <v>442</v>
      </c>
      <c r="D112" s="172" t="s">
        <v>133</v>
      </c>
      <c r="E112" s="172" t="s">
        <v>1589</v>
      </c>
      <c r="F112" s="172" t="s">
        <v>876</v>
      </c>
      <c r="G112" s="172" t="s">
        <v>140</v>
      </c>
      <c r="H112" s="172" t="s">
        <v>890</v>
      </c>
      <c r="I112" s="172" t="s">
        <v>459</v>
      </c>
      <c r="J112" s="173" t="s">
        <v>1673</v>
      </c>
      <c r="K112" s="257">
        <v>194000</v>
      </c>
      <c r="L112" s="257">
        <v>194000</v>
      </c>
      <c r="M112" s="175"/>
      <c r="N112" s="175"/>
      <c r="O112" s="175"/>
      <c r="P112" s="175"/>
      <c r="Q112" s="175"/>
      <c r="R112" s="175"/>
      <c r="S112" s="175"/>
      <c r="T112" s="175"/>
      <c r="U112" s="175"/>
      <c r="V112" s="174"/>
      <c r="W112" s="174"/>
      <c r="X112" s="176"/>
      <c r="Y112" s="176"/>
      <c r="Z112" s="176"/>
      <c r="AA112" s="176"/>
      <c r="AB112" s="176"/>
      <c r="AC112" s="176"/>
      <c r="AD112" s="176"/>
      <c r="AE112" s="175"/>
      <c r="AF112" s="175"/>
      <c r="AG112" s="175"/>
      <c r="AH112" s="175"/>
      <c r="AI112" s="175"/>
      <c r="AJ112" s="175"/>
      <c r="AK112" s="175"/>
      <c r="AL112" s="175"/>
      <c r="AM112" s="175"/>
      <c r="AN112" s="175"/>
      <c r="AO112" s="175"/>
      <c r="AP112" s="175"/>
      <c r="AQ112" s="175"/>
      <c r="AR112" s="175"/>
      <c r="AS112" s="175"/>
    </row>
    <row r="113" spans="1:45" s="177" customFormat="1" ht="143.25" customHeight="1">
      <c r="A113" s="171">
        <v>95</v>
      </c>
      <c r="B113" s="172" t="s">
        <v>573</v>
      </c>
      <c r="C113" s="172" t="s">
        <v>442</v>
      </c>
      <c r="D113" s="172" t="s">
        <v>133</v>
      </c>
      <c r="E113" s="172" t="s">
        <v>1589</v>
      </c>
      <c r="F113" s="172" t="s">
        <v>876</v>
      </c>
      <c r="G113" s="172" t="s">
        <v>140</v>
      </c>
      <c r="H113" s="172" t="s">
        <v>891</v>
      </c>
      <c r="I113" s="172" t="s">
        <v>459</v>
      </c>
      <c r="J113" s="173" t="s">
        <v>1674</v>
      </c>
      <c r="K113" s="257">
        <v>127820800</v>
      </c>
      <c r="L113" s="257">
        <v>127820800</v>
      </c>
      <c r="M113" s="175"/>
      <c r="N113" s="175"/>
      <c r="O113" s="175"/>
      <c r="P113" s="175"/>
      <c r="Q113" s="175"/>
      <c r="R113" s="175"/>
      <c r="S113" s="175"/>
      <c r="T113" s="175"/>
      <c r="U113" s="175"/>
      <c r="V113" s="174"/>
      <c r="W113" s="174"/>
      <c r="X113" s="176"/>
      <c r="Y113" s="176"/>
      <c r="Z113" s="176"/>
      <c r="AA113" s="176"/>
      <c r="AB113" s="176"/>
      <c r="AC113" s="176"/>
      <c r="AD113" s="176"/>
      <c r="AE113" s="175"/>
      <c r="AF113" s="175"/>
      <c r="AG113" s="175"/>
      <c r="AH113" s="175"/>
      <c r="AI113" s="175"/>
      <c r="AJ113" s="175"/>
      <c r="AK113" s="175"/>
      <c r="AL113" s="175"/>
      <c r="AM113" s="175"/>
      <c r="AN113" s="175"/>
      <c r="AO113" s="175"/>
      <c r="AP113" s="175"/>
      <c r="AQ113" s="175"/>
      <c r="AR113" s="175"/>
      <c r="AS113" s="175"/>
    </row>
    <row r="114" spans="1:45" s="177" customFormat="1" ht="81.75" customHeight="1">
      <c r="A114" s="171">
        <v>96</v>
      </c>
      <c r="B114" s="172" t="s">
        <v>573</v>
      </c>
      <c r="C114" s="172" t="s">
        <v>442</v>
      </c>
      <c r="D114" s="172" t="s">
        <v>133</v>
      </c>
      <c r="E114" s="172" t="s">
        <v>1589</v>
      </c>
      <c r="F114" s="172" t="s">
        <v>876</v>
      </c>
      <c r="G114" s="172" t="s">
        <v>140</v>
      </c>
      <c r="H114" s="172" t="s">
        <v>892</v>
      </c>
      <c r="I114" s="172" t="s">
        <v>459</v>
      </c>
      <c r="J114" s="173" t="s">
        <v>1675</v>
      </c>
      <c r="K114" s="257">
        <v>15982400</v>
      </c>
      <c r="L114" s="257">
        <v>15982400</v>
      </c>
      <c r="M114" s="175"/>
      <c r="N114" s="175"/>
      <c r="O114" s="175"/>
      <c r="P114" s="175"/>
      <c r="Q114" s="175"/>
      <c r="R114" s="175"/>
      <c r="S114" s="175"/>
      <c r="T114" s="175"/>
      <c r="U114" s="175"/>
      <c r="V114" s="174"/>
      <c r="W114" s="174"/>
      <c r="X114" s="176"/>
      <c r="Y114" s="176"/>
      <c r="Z114" s="176"/>
      <c r="AA114" s="176"/>
      <c r="AB114" s="176"/>
      <c r="AC114" s="176"/>
      <c r="AD114" s="176"/>
      <c r="AE114" s="175"/>
      <c r="AF114" s="175"/>
      <c r="AG114" s="175"/>
      <c r="AH114" s="175"/>
      <c r="AI114" s="175"/>
      <c r="AJ114" s="175"/>
      <c r="AK114" s="175"/>
      <c r="AL114" s="175"/>
      <c r="AM114" s="175"/>
      <c r="AN114" s="175"/>
      <c r="AO114" s="175"/>
      <c r="AP114" s="175"/>
      <c r="AQ114" s="175"/>
      <c r="AR114" s="175"/>
      <c r="AS114" s="175"/>
    </row>
    <row r="115" spans="1:45" s="177" customFormat="1" ht="54.75" customHeight="1">
      <c r="A115" s="171">
        <v>97</v>
      </c>
      <c r="B115" s="172" t="s">
        <v>573</v>
      </c>
      <c r="C115" s="172" t="s">
        <v>442</v>
      </c>
      <c r="D115" s="172" t="s">
        <v>133</v>
      </c>
      <c r="E115" s="172" t="s">
        <v>1589</v>
      </c>
      <c r="F115" s="172" t="s">
        <v>876</v>
      </c>
      <c r="G115" s="172" t="s">
        <v>140</v>
      </c>
      <c r="H115" s="172" t="s">
        <v>894</v>
      </c>
      <c r="I115" s="172" t="s">
        <v>459</v>
      </c>
      <c r="J115" s="173" t="s">
        <v>1676</v>
      </c>
      <c r="K115" s="257">
        <v>40689200</v>
      </c>
      <c r="L115" s="257">
        <v>40689200</v>
      </c>
      <c r="M115" s="175"/>
      <c r="N115" s="175"/>
      <c r="O115" s="175"/>
      <c r="P115" s="175"/>
      <c r="Q115" s="175"/>
      <c r="R115" s="175"/>
      <c r="S115" s="175"/>
      <c r="T115" s="175"/>
      <c r="U115" s="175"/>
      <c r="V115" s="174"/>
      <c r="W115" s="174"/>
      <c r="X115" s="176"/>
      <c r="Y115" s="176"/>
      <c r="Z115" s="176"/>
      <c r="AA115" s="176"/>
      <c r="AB115" s="176"/>
      <c r="AC115" s="176"/>
      <c r="AD115" s="176"/>
      <c r="AE115" s="175"/>
      <c r="AF115" s="175"/>
      <c r="AG115" s="175"/>
      <c r="AH115" s="175"/>
      <c r="AI115" s="175"/>
      <c r="AJ115" s="175"/>
      <c r="AK115" s="175"/>
      <c r="AL115" s="175"/>
      <c r="AM115" s="175"/>
      <c r="AN115" s="175"/>
      <c r="AO115" s="175"/>
      <c r="AP115" s="175"/>
      <c r="AQ115" s="175"/>
      <c r="AR115" s="175"/>
      <c r="AS115" s="175"/>
    </row>
    <row r="116" spans="1:45" s="177" customFormat="1" ht="145.5" customHeight="1">
      <c r="A116" s="171">
        <v>98</v>
      </c>
      <c r="B116" s="172" t="s">
        <v>573</v>
      </c>
      <c r="C116" s="172" t="s">
        <v>442</v>
      </c>
      <c r="D116" s="172" t="s">
        <v>133</v>
      </c>
      <c r="E116" s="172" t="s">
        <v>1589</v>
      </c>
      <c r="F116" s="172" t="s">
        <v>876</v>
      </c>
      <c r="G116" s="172" t="s">
        <v>140</v>
      </c>
      <c r="H116" s="172" t="s">
        <v>896</v>
      </c>
      <c r="I116" s="172" t="s">
        <v>459</v>
      </c>
      <c r="J116" s="173" t="s">
        <v>1664</v>
      </c>
      <c r="K116" s="257">
        <v>27285700</v>
      </c>
      <c r="L116" s="257">
        <v>27285700</v>
      </c>
      <c r="M116" s="175"/>
      <c r="N116" s="175"/>
      <c r="O116" s="175"/>
      <c r="P116" s="175"/>
      <c r="Q116" s="175"/>
      <c r="R116" s="175"/>
      <c r="S116" s="175"/>
      <c r="T116" s="175"/>
      <c r="U116" s="175"/>
      <c r="V116" s="174"/>
      <c r="W116" s="174"/>
      <c r="X116" s="176"/>
      <c r="Y116" s="176"/>
      <c r="Z116" s="176"/>
      <c r="AA116" s="176"/>
      <c r="AB116" s="176"/>
      <c r="AC116" s="176"/>
      <c r="AD116" s="176"/>
      <c r="AE116" s="175"/>
      <c r="AF116" s="175"/>
      <c r="AG116" s="175"/>
      <c r="AH116" s="175"/>
      <c r="AI116" s="175"/>
      <c r="AJ116" s="175"/>
      <c r="AK116" s="175"/>
      <c r="AL116" s="175"/>
      <c r="AM116" s="175"/>
      <c r="AN116" s="175"/>
      <c r="AO116" s="175"/>
      <c r="AP116" s="175"/>
      <c r="AQ116" s="175"/>
      <c r="AR116" s="175"/>
      <c r="AS116" s="175"/>
    </row>
    <row r="117" spans="1:45" s="177" customFormat="1" ht="92.25" customHeight="1">
      <c r="A117" s="171">
        <v>99</v>
      </c>
      <c r="B117" s="172" t="s">
        <v>573</v>
      </c>
      <c r="C117" s="172" t="s">
        <v>442</v>
      </c>
      <c r="D117" s="172" t="s">
        <v>133</v>
      </c>
      <c r="E117" s="172" t="s">
        <v>1589</v>
      </c>
      <c r="F117" s="172" t="s">
        <v>876</v>
      </c>
      <c r="G117" s="172" t="s">
        <v>140</v>
      </c>
      <c r="H117" s="172" t="s">
        <v>897</v>
      </c>
      <c r="I117" s="172" t="s">
        <v>459</v>
      </c>
      <c r="J117" s="173" t="s">
        <v>1677</v>
      </c>
      <c r="K117" s="257">
        <v>10009400</v>
      </c>
      <c r="L117" s="257">
        <v>10009400</v>
      </c>
      <c r="M117" s="175"/>
      <c r="N117" s="175"/>
      <c r="O117" s="175"/>
      <c r="P117" s="175"/>
      <c r="Q117" s="175"/>
      <c r="R117" s="175"/>
      <c r="S117" s="175"/>
      <c r="T117" s="175"/>
      <c r="U117" s="175"/>
      <c r="V117" s="174"/>
      <c r="W117" s="174"/>
      <c r="X117" s="176"/>
      <c r="Y117" s="176"/>
      <c r="Z117" s="176"/>
      <c r="AA117" s="176"/>
      <c r="AB117" s="176"/>
      <c r="AC117" s="176"/>
      <c r="AD117" s="176"/>
      <c r="AE117" s="175"/>
      <c r="AF117" s="175"/>
      <c r="AG117" s="175"/>
      <c r="AH117" s="175"/>
      <c r="AI117" s="175"/>
      <c r="AJ117" s="175"/>
      <c r="AK117" s="175"/>
      <c r="AL117" s="175"/>
      <c r="AM117" s="175"/>
      <c r="AN117" s="175"/>
      <c r="AO117" s="175"/>
      <c r="AP117" s="175"/>
      <c r="AQ117" s="175"/>
      <c r="AR117" s="175"/>
      <c r="AS117" s="175"/>
    </row>
    <row r="118" spans="1:45" s="177" customFormat="1" ht="57.75" customHeight="1">
      <c r="A118" s="171"/>
      <c r="B118" s="172" t="s">
        <v>573</v>
      </c>
      <c r="C118" s="172" t="s">
        <v>442</v>
      </c>
      <c r="D118" s="172" t="s">
        <v>133</v>
      </c>
      <c r="E118" s="172" t="s">
        <v>1589</v>
      </c>
      <c r="F118" s="172" t="s">
        <v>876</v>
      </c>
      <c r="G118" s="172" t="s">
        <v>140</v>
      </c>
      <c r="H118" s="172" t="s">
        <v>1679</v>
      </c>
      <c r="I118" s="172" t="s">
        <v>459</v>
      </c>
      <c r="J118" s="173" t="s">
        <v>1680</v>
      </c>
      <c r="K118" s="257">
        <v>1648100</v>
      </c>
      <c r="L118" s="257">
        <v>1648100</v>
      </c>
      <c r="M118" s="175"/>
      <c r="N118" s="175"/>
      <c r="O118" s="175"/>
      <c r="P118" s="175"/>
      <c r="Q118" s="175"/>
      <c r="R118" s="175"/>
      <c r="S118" s="175"/>
      <c r="T118" s="175"/>
      <c r="U118" s="175"/>
      <c r="V118" s="174"/>
      <c r="W118" s="174"/>
      <c r="X118" s="176"/>
      <c r="Y118" s="176"/>
      <c r="Z118" s="176"/>
      <c r="AA118" s="176"/>
      <c r="AB118" s="176"/>
      <c r="AC118" s="176"/>
      <c r="AD118" s="176"/>
      <c r="AE118" s="175"/>
      <c r="AF118" s="175"/>
      <c r="AG118" s="175"/>
      <c r="AH118" s="175"/>
      <c r="AI118" s="175"/>
      <c r="AJ118" s="175"/>
      <c r="AK118" s="175"/>
      <c r="AL118" s="175"/>
      <c r="AM118" s="175"/>
      <c r="AN118" s="175"/>
      <c r="AO118" s="175"/>
      <c r="AP118" s="175"/>
      <c r="AQ118" s="175"/>
      <c r="AR118" s="175"/>
      <c r="AS118" s="175"/>
    </row>
    <row r="119" spans="1:45" s="177" customFormat="1" ht="72.75" customHeight="1">
      <c r="A119" s="171">
        <v>100</v>
      </c>
      <c r="B119" s="172" t="s">
        <v>573</v>
      </c>
      <c r="C119" s="172" t="s">
        <v>442</v>
      </c>
      <c r="D119" s="172" t="s">
        <v>133</v>
      </c>
      <c r="E119" s="172" t="s">
        <v>1589</v>
      </c>
      <c r="F119" s="172" t="s">
        <v>876</v>
      </c>
      <c r="G119" s="172" t="s">
        <v>140</v>
      </c>
      <c r="H119" s="172" t="s">
        <v>899</v>
      </c>
      <c r="I119" s="172" t="s">
        <v>459</v>
      </c>
      <c r="J119" s="173" t="s">
        <v>1678</v>
      </c>
      <c r="K119" s="257">
        <v>469700</v>
      </c>
      <c r="L119" s="257">
        <v>469700</v>
      </c>
      <c r="M119" s="175"/>
      <c r="N119" s="175"/>
      <c r="O119" s="175"/>
      <c r="P119" s="175"/>
      <c r="Q119" s="175"/>
      <c r="R119" s="175"/>
      <c r="S119" s="175"/>
      <c r="T119" s="175"/>
      <c r="U119" s="175"/>
      <c r="V119" s="174"/>
      <c r="W119" s="174"/>
      <c r="X119" s="176"/>
      <c r="Y119" s="176"/>
      <c r="Z119" s="176"/>
      <c r="AA119" s="176"/>
      <c r="AB119" s="176"/>
      <c r="AC119" s="176"/>
      <c r="AD119" s="176"/>
      <c r="AE119" s="175"/>
      <c r="AF119" s="175"/>
      <c r="AG119" s="175"/>
      <c r="AH119" s="175"/>
      <c r="AI119" s="175"/>
      <c r="AJ119" s="175"/>
      <c r="AK119" s="175"/>
      <c r="AL119" s="175"/>
      <c r="AM119" s="175"/>
      <c r="AN119" s="175"/>
      <c r="AO119" s="175"/>
      <c r="AP119" s="175"/>
      <c r="AQ119" s="175"/>
      <c r="AR119" s="175"/>
      <c r="AS119" s="175"/>
    </row>
    <row r="120" spans="1:45" s="177" customFormat="1" ht="46.5" customHeight="1">
      <c r="A120" s="171">
        <v>101</v>
      </c>
      <c r="B120" s="172" t="s">
        <v>573</v>
      </c>
      <c r="C120" s="172" t="s">
        <v>442</v>
      </c>
      <c r="D120" s="172" t="s">
        <v>133</v>
      </c>
      <c r="E120" s="172" t="s">
        <v>1589</v>
      </c>
      <c r="F120" s="172" t="s">
        <v>900</v>
      </c>
      <c r="G120" s="172" t="s">
        <v>126</v>
      </c>
      <c r="H120" s="172" t="s">
        <v>127</v>
      </c>
      <c r="I120" s="172" t="s">
        <v>459</v>
      </c>
      <c r="J120" s="173" t="s">
        <v>1600</v>
      </c>
      <c r="K120" s="257">
        <f>K121</f>
        <v>742700</v>
      </c>
      <c r="L120" s="257">
        <f>L121</f>
        <v>742700</v>
      </c>
      <c r="M120" s="175"/>
      <c r="N120" s="175"/>
      <c r="O120" s="175"/>
      <c r="P120" s="175"/>
      <c r="Q120" s="175"/>
      <c r="R120" s="175"/>
      <c r="S120" s="175"/>
      <c r="T120" s="175"/>
      <c r="U120" s="175"/>
      <c r="V120" s="174"/>
      <c r="W120" s="174"/>
      <c r="X120" s="176"/>
      <c r="Y120" s="176"/>
      <c r="Z120" s="176"/>
      <c r="AA120" s="176"/>
      <c r="AB120" s="176"/>
      <c r="AC120" s="176"/>
      <c r="AD120" s="176"/>
      <c r="AE120" s="175"/>
      <c r="AF120" s="175"/>
      <c r="AG120" s="175"/>
      <c r="AH120" s="175"/>
      <c r="AI120" s="175"/>
      <c r="AJ120" s="175"/>
      <c r="AK120" s="175"/>
      <c r="AL120" s="175"/>
      <c r="AM120" s="175"/>
      <c r="AN120" s="175"/>
      <c r="AO120" s="175"/>
      <c r="AP120" s="175"/>
      <c r="AQ120" s="175"/>
      <c r="AR120" s="175"/>
      <c r="AS120" s="175"/>
    </row>
    <row r="121" spans="1:45" s="177" customFormat="1" ht="79.5" customHeight="1">
      <c r="A121" s="171">
        <v>102</v>
      </c>
      <c r="B121" s="172" t="s">
        <v>573</v>
      </c>
      <c r="C121" s="172" t="s">
        <v>442</v>
      </c>
      <c r="D121" s="172" t="s">
        <v>133</v>
      </c>
      <c r="E121" s="172" t="s">
        <v>1589</v>
      </c>
      <c r="F121" s="172" t="s">
        <v>900</v>
      </c>
      <c r="G121" s="172" t="s">
        <v>140</v>
      </c>
      <c r="H121" s="172" t="s">
        <v>127</v>
      </c>
      <c r="I121" s="172" t="s">
        <v>459</v>
      </c>
      <c r="J121" s="173" t="s">
        <v>1681</v>
      </c>
      <c r="K121" s="257">
        <v>742700</v>
      </c>
      <c r="L121" s="257">
        <v>742700</v>
      </c>
      <c r="M121" s="175"/>
      <c r="N121" s="175"/>
      <c r="O121" s="175"/>
      <c r="P121" s="175"/>
      <c r="Q121" s="175"/>
      <c r="R121" s="175"/>
      <c r="S121" s="175"/>
      <c r="T121" s="175"/>
      <c r="U121" s="175"/>
      <c r="V121" s="174"/>
      <c r="W121" s="174"/>
      <c r="X121" s="176"/>
      <c r="Y121" s="176"/>
      <c r="Z121" s="176"/>
      <c r="AA121" s="176"/>
      <c r="AB121" s="176"/>
      <c r="AC121" s="176"/>
      <c r="AD121" s="176"/>
      <c r="AE121" s="175"/>
      <c r="AF121" s="175"/>
      <c r="AG121" s="175"/>
      <c r="AH121" s="175"/>
      <c r="AI121" s="175"/>
      <c r="AJ121" s="175"/>
      <c r="AK121" s="175"/>
      <c r="AL121" s="175"/>
      <c r="AM121" s="175"/>
      <c r="AN121" s="175"/>
      <c r="AO121" s="175"/>
      <c r="AP121" s="175"/>
      <c r="AQ121" s="175"/>
      <c r="AR121" s="175"/>
      <c r="AS121" s="175"/>
    </row>
    <row r="122" spans="1:45" s="177" customFormat="1" ht="47.25" customHeight="1">
      <c r="A122" s="171">
        <v>106</v>
      </c>
      <c r="B122" s="172" t="s">
        <v>573</v>
      </c>
      <c r="C122" s="172" t="s">
        <v>442</v>
      </c>
      <c r="D122" s="172" t="s">
        <v>133</v>
      </c>
      <c r="E122" s="172" t="s">
        <v>334</v>
      </c>
      <c r="F122" s="172" t="s">
        <v>1601</v>
      </c>
      <c r="G122" s="172" t="s">
        <v>126</v>
      </c>
      <c r="H122" s="172" t="s">
        <v>127</v>
      </c>
      <c r="I122" s="172" t="s">
        <v>459</v>
      </c>
      <c r="J122" s="173" t="s">
        <v>1602</v>
      </c>
      <c r="K122" s="257">
        <f>K123</f>
        <v>2809100</v>
      </c>
      <c r="L122" s="257">
        <f>L123</f>
        <v>2809100</v>
      </c>
      <c r="M122" s="175"/>
      <c r="N122" s="175"/>
      <c r="O122" s="175"/>
      <c r="P122" s="175"/>
      <c r="Q122" s="175"/>
      <c r="R122" s="175"/>
      <c r="S122" s="175"/>
      <c r="T122" s="175"/>
      <c r="U122" s="175"/>
      <c r="V122" s="174"/>
      <c r="W122" s="174"/>
      <c r="X122" s="176"/>
      <c r="Y122" s="176"/>
      <c r="Z122" s="176"/>
      <c r="AA122" s="176"/>
      <c r="AB122" s="176"/>
      <c r="AC122" s="176"/>
      <c r="AD122" s="176"/>
      <c r="AE122" s="175"/>
      <c r="AF122" s="175"/>
      <c r="AG122" s="175"/>
      <c r="AH122" s="175"/>
      <c r="AI122" s="175"/>
      <c r="AJ122" s="175"/>
      <c r="AK122" s="175"/>
      <c r="AL122" s="175"/>
      <c r="AM122" s="175"/>
      <c r="AN122" s="175"/>
      <c r="AO122" s="175"/>
      <c r="AP122" s="175"/>
      <c r="AQ122" s="175"/>
      <c r="AR122" s="175"/>
      <c r="AS122" s="175"/>
    </row>
    <row r="123" spans="1:45" s="177" customFormat="1" ht="79.5" customHeight="1">
      <c r="A123" s="171">
        <v>107</v>
      </c>
      <c r="B123" s="172" t="s">
        <v>573</v>
      </c>
      <c r="C123" s="172" t="s">
        <v>442</v>
      </c>
      <c r="D123" s="172" t="s">
        <v>133</v>
      </c>
      <c r="E123" s="172" t="s">
        <v>334</v>
      </c>
      <c r="F123" s="172" t="s">
        <v>1601</v>
      </c>
      <c r="G123" s="172" t="s">
        <v>140</v>
      </c>
      <c r="H123" s="172" t="s">
        <v>127</v>
      </c>
      <c r="I123" s="172" t="s">
        <v>459</v>
      </c>
      <c r="J123" s="173" t="s">
        <v>1682</v>
      </c>
      <c r="K123" s="257">
        <v>2809100</v>
      </c>
      <c r="L123" s="257">
        <v>2809100</v>
      </c>
      <c r="M123" s="175"/>
      <c r="N123" s="175"/>
      <c r="O123" s="175"/>
      <c r="P123" s="175"/>
      <c r="Q123" s="175"/>
      <c r="R123" s="175"/>
      <c r="S123" s="175"/>
      <c r="T123" s="175"/>
      <c r="U123" s="175"/>
      <c r="V123" s="174"/>
      <c r="W123" s="174"/>
      <c r="X123" s="176"/>
      <c r="Y123" s="176"/>
      <c r="Z123" s="176"/>
      <c r="AA123" s="176"/>
      <c r="AB123" s="176"/>
      <c r="AC123" s="176"/>
      <c r="AD123" s="176"/>
      <c r="AE123" s="175"/>
      <c r="AF123" s="175"/>
      <c r="AG123" s="175"/>
      <c r="AH123" s="175"/>
      <c r="AI123" s="175"/>
      <c r="AJ123" s="175"/>
      <c r="AK123" s="175"/>
      <c r="AL123" s="175"/>
      <c r="AM123" s="175"/>
      <c r="AN123" s="175"/>
      <c r="AO123" s="175"/>
      <c r="AP123" s="175"/>
      <c r="AQ123" s="175"/>
      <c r="AR123" s="175"/>
      <c r="AS123" s="175"/>
    </row>
    <row r="124" spans="1:45" s="177" customFormat="1" ht="30.75" customHeight="1">
      <c r="A124" s="171"/>
      <c r="B124" s="172" t="s">
        <v>573</v>
      </c>
      <c r="C124" s="172" t="s">
        <v>442</v>
      </c>
      <c r="D124" s="172" t="s">
        <v>133</v>
      </c>
      <c r="E124" s="172" t="s">
        <v>334</v>
      </c>
      <c r="F124" s="172" t="s">
        <v>1603</v>
      </c>
      <c r="G124" s="172" t="s">
        <v>126</v>
      </c>
      <c r="H124" s="172" t="s">
        <v>127</v>
      </c>
      <c r="I124" s="172" t="s">
        <v>459</v>
      </c>
      <c r="J124" s="173" t="s">
        <v>1604</v>
      </c>
      <c r="K124" s="257">
        <f>K125</f>
        <v>1462400</v>
      </c>
      <c r="L124" s="257">
        <f>L125</f>
        <v>1526100</v>
      </c>
      <c r="M124" s="175"/>
      <c r="N124" s="175"/>
      <c r="O124" s="175"/>
      <c r="P124" s="175"/>
      <c r="Q124" s="175"/>
      <c r="R124" s="175"/>
      <c r="S124" s="175"/>
      <c r="T124" s="175"/>
      <c r="U124" s="175"/>
      <c r="V124" s="174"/>
      <c r="W124" s="174"/>
      <c r="X124" s="176"/>
      <c r="Y124" s="176"/>
      <c r="Z124" s="176"/>
      <c r="AA124" s="176"/>
      <c r="AB124" s="176"/>
      <c r="AC124" s="176"/>
      <c r="AD124" s="176"/>
      <c r="AE124" s="175"/>
      <c r="AF124" s="175"/>
      <c r="AG124" s="175"/>
      <c r="AH124" s="175"/>
      <c r="AI124" s="175"/>
      <c r="AJ124" s="175"/>
      <c r="AK124" s="175"/>
      <c r="AL124" s="175"/>
      <c r="AM124" s="175"/>
      <c r="AN124" s="175"/>
      <c r="AO124" s="175"/>
      <c r="AP124" s="175"/>
      <c r="AQ124" s="175"/>
      <c r="AR124" s="175"/>
      <c r="AS124" s="175"/>
    </row>
    <row r="125" spans="1:45" s="177" customFormat="1" ht="43.5" customHeight="1">
      <c r="A125" s="171"/>
      <c r="B125" s="172" t="s">
        <v>573</v>
      </c>
      <c r="C125" s="172" t="s">
        <v>442</v>
      </c>
      <c r="D125" s="172" t="s">
        <v>133</v>
      </c>
      <c r="E125" s="172" t="s">
        <v>334</v>
      </c>
      <c r="F125" s="172" t="s">
        <v>1603</v>
      </c>
      <c r="G125" s="172" t="s">
        <v>140</v>
      </c>
      <c r="H125" s="172" t="s">
        <v>127</v>
      </c>
      <c r="I125" s="172" t="s">
        <v>459</v>
      </c>
      <c r="J125" s="173" t="s">
        <v>1683</v>
      </c>
      <c r="K125" s="257">
        <v>1462400</v>
      </c>
      <c r="L125" s="257">
        <v>1526100</v>
      </c>
      <c r="M125" s="175"/>
      <c r="N125" s="175"/>
      <c r="O125" s="175"/>
      <c r="P125" s="175"/>
      <c r="Q125" s="175"/>
      <c r="R125" s="175"/>
      <c r="S125" s="175"/>
      <c r="T125" s="175"/>
      <c r="U125" s="175"/>
      <c r="V125" s="174"/>
      <c r="W125" s="174"/>
      <c r="X125" s="176"/>
      <c r="Y125" s="176"/>
      <c r="Z125" s="176"/>
      <c r="AA125" s="176"/>
      <c r="AB125" s="176"/>
      <c r="AC125" s="176"/>
      <c r="AD125" s="176"/>
      <c r="AE125" s="175"/>
      <c r="AF125" s="175"/>
      <c r="AG125" s="175"/>
      <c r="AH125" s="175"/>
      <c r="AI125" s="175"/>
      <c r="AJ125" s="175"/>
      <c r="AK125" s="175"/>
      <c r="AL125" s="175"/>
      <c r="AM125" s="175"/>
      <c r="AN125" s="175"/>
      <c r="AO125" s="175"/>
      <c r="AP125" s="175"/>
      <c r="AQ125" s="175"/>
      <c r="AR125" s="175"/>
      <c r="AS125" s="175"/>
    </row>
    <row r="126" spans="1:45" s="177" customFormat="1" ht="39.75" customHeight="1">
      <c r="A126" s="171"/>
      <c r="B126" s="172" t="s">
        <v>573</v>
      </c>
      <c r="C126" s="172" t="s">
        <v>442</v>
      </c>
      <c r="D126" s="172" t="s">
        <v>133</v>
      </c>
      <c r="E126" s="172" t="s">
        <v>334</v>
      </c>
      <c r="F126" s="172" t="s">
        <v>270</v>
      </c>
      <c r="G126" s="172" t="s">
        <v>126</v>
      </c>
      <c r="H126" s="172" t="s">
        <v>127</v>
      </c>
      <c r="I126" s="172" t="s">
        <v>459</v>
      </c>
      <c r="J126" s="173" t="s">
        <v>1684</v>
      </c>
      <c r="K126" s="257">
        <f>K127</f>
        <v>1800</v>
      </c>
      <c r="L126" s="257">
        <f>L127</f>
        <v>2900</v>
      </c>
      <c r="M126" s="175"/>
      <c r="N126" s="175"/>
      <c r="O126" s="175"/>
      <c r="P126" s="175"/>
      <c r="Q126" s="175"/>
      <c r="R126" s="175"/>
      <c r="S126" s="175"/>
      <c r="T126" s="175"/>
      <c r="U126" s="175"/>
      <c r="V126" s="174"/>
      <c r="W126" s="174"/>
      <c r="X126" s="176"/>
      <c r="Y126" s="176"/>
      <c r="Z126" s="176"/>
      <c r="AA126" s="176"/>
      <c r="AB126" s="176"/>
      <c r="AC126" s="176"/>
      <c r="AD126" s="176"/>
      <c r="AE126" s="175"/>
      <c r="AF126" s="175"/>
      <c r="AG126" s="175"/>
      <c r="AH126" s="175"/>
      <c r="AI126" s="175"/>
      <c r="AJ126" s="175"/>
      <c r="AK126" s="175"/>
      <c r="AL126" s="175"/>
      <c r="AM126" s="175"/>
      <c r="AN126" s="175"/>
      <c r="AO126" s="175"/>
      <c r="AP126" s="175"/>
      <c r="AQ126" s="175"/>
      <c r="AR126" s="175"/>
      <c r="AS126" s="175"/>
    </row>
    <row r="127" spans="1:45" s="177" customFormat="1" ht="54" customHeight="1">
      <c r="A127" s="171"/>
      <c r="B127" s="172" t="s">
        <v>573</v>
      </c>
      <c r="C127" s="172" t="s">
        <v>442</v>
      </c>
      <c r="D127" s="172" t="s">
        <v>133</v>
      </c>
      <c r="E127" s="172" t="s">
        <v>334</v>
      </c>
      <c r="F127" s="172" t="s">
        <v>270</v>
      </c>
      <c r="G127" s="172" t="s">
        <v>140</v>
      </c>
      <c r="H127" s="172" t="s">
        <v>127</v>
      </c>
      <c r="I127" s="172" t="s">
        <v>459</v>
      </c>
      <c r="J127" s="173" t="s">
        <v>1685</v>
      </c>
      <c r="K127" s="257">
        <v>1800</v>
      </c>
      <c r="L127" s="257">
        <v>2900</v>
      </c>
      <c r="M127" s="175"/>
      <c r="N127" s="175"/>
      <c r="O127" s="175"/>
      <c r="P127" s="175"/>
      <c r="Q127" s="175"/>
      <c r="R127" s="175"/>
      <c r="S127" s="175"/>
      <c r="T127" s="175"/>
      <c r="U127" s="175"/>
      <c r="V127" s="174"/>
      <c r="W127" s="174"/>
      <c r="X127" s="176"/>
      <c r="Y127" s="176"/>
      <c r="Z127" s="176"/>
      <c r="AA127" s="176"/>
      <c r="AB127" s="176"/>
      <c r="AC127" s="176"/>
      <c r="AD127" s="176"/>
      <c r="AE127" s="175"/>
      <c r="AF127" s="175"/>
      <c r="AG127" s="175"/>
      <c r="AH127" s="175"/>
      <c r="AI127" s="175"/>
      <c r="AJ127" s="175"/>
      <c r="AK127" s="175"/>
      <c r="AL127" s="175"/>
      <c r="AM127" s="175"/>
      <c r="AN127" s="175"/>
      <c r="AO127" s="175"/>
      <c r="AP127" s="175"/>
      <c r="AQ127" s="175"/>
      <c r="AR127" s="175"/>
      <c r="AS127" s="175"/>
    </row>
    <row r="128" spans="1:45" s="177" customFormat="1" ht="34.5" customHeight="1">
      <c r="A128" s="171"/>
      <c r="B128" s="172" t="s">
        <v>573</v>
      </c>
      <c r="C128" s="172" t="s">
        <v>442</v>
      </c>
      <c r="D128" s="172" t="s">
        <v>133</v>
      </c>
      <c r="E128" s="172" t="s">
        <v>334</v>
      </c>
      <c r="F128" s="172" t="s">
        <v>1686</v>
      </c>
      <c r="G128" s="172" t="s">
        <v>126</v>
      </c>
      <c r="H128" s="172" t="s">
        <v>127</v>
      </c>
      <c r="I128" s="172" t="s">
        <v>459</v>
      </c>
      <c r="J128" s="173" t="s">
        <v>1690</v>
      </c>
      <c r="K128" s="257">
        <f>K129</f>
        <v>20000</v>
      </c>
      <c r="L128" s="257">
        <f>L129</f>
        <v>5200</v>
      </c>
      <c r="M128" s="175"/>
      <c r="N128" s="175"/>
      <c r="O128" s="175"/>
      <c r="P128" s="175"/>
      <c r="Q128" s="175"/>
      <c r="R128" s="175"/>
      <c r="S128" s="175"/>
      <c r="T128" s="175"/>
      <c r="U128" s="175"/>
      <c r="V128" s="174"/>
      <c r="W128" s="174"/>
      <c r="X128" s="176"/>
      <c r="Y128" s="176"/>
      <c r="Z128" s="176"/>
      <c r="AA128" s="176"/>
      <c r="AB128" s="176"/>
      <c r="AC128" s="176"/>
      <c r="AD128" s="176"/>
      <c r="AE128" s="175"/>
      <c r="AF128" s="175"/>
      <c r="AG128" s="175"/>
      <c r="AH128" s="175"/>
      <c r="AI128" s="175"/>
      <c r="AJ128" s="175"/>
      <c r="AK128" s="175"/>
      <c r="AL128" s="175"/>
      <c r="AM128" s="175"/>
      <c r="AN128" s="175"/>
      <c r="AO128" s="175"/>
      <c r="AP128" s="175"/>
      <c r="AQ128" s="175"/>
      <c r="AR128" s="175"/>
      <c r="AS128" s="175"/>
    </row>
    <row r="129" spans="1:45" s="177" customFormat="1" ht="66.75" customHeight="1">
      <c r="A129" s="171"/>
      <c r="B129" s="172" t="s">
        <v>573</v>
      </c>
      <c r="C129" s="172" t="s">
        <v>442</v>
      </c>
      <c r="D129" s="172" t="s">
        <v>133</v>
      </c>
      <c r="E129" s="172" t="s">
        <v>334</v>
      </c>
      <c r="F129" s="172" t="s">
        <v>1686</v>
      </c>
      <c r="G129" s="172" t="s">
        <v>140</v>
      </c>
      <c r="H129" s="172" t="s">
        <v>127</v>
      </c>
      <c r="I129" s="172" t="s">
        <v>459</v>
      </c>
      <c r="J129" s="173" t="s">
        <v>1688</v>
      </c>
      <c r="K129" s="257">
        <v>20000</v>
      </c>
      <c r="L129" s="257">
        <v>5200</v>
      </c>
      <c r="M129" s="175"/>
      <c r="N129" s="175"/>
      <c r="O129" s="175"/>
      <c r="P129" s="175"/>
      <c r="Q129" s="175"/>
      <c r="R129" s="175"/>
      <c r="S129" s="175"/>
      <c r="T129" s="175"/>
      <c r="U129" s="175"/>
      <c r="V129" s="174"/>
      <c r="W129" s="174"/>
      <c r="X129" s="176"/>
      <c r="Y129" s="176"/>
      <c r="Z129" s="176"/>
      <c r="AA129" s="176"/>
      <c r="AB129" s="176"/>
      <c r="AC129" s="176"/>
      <c r="AD129" s="176"/>
      <c r="AE129" s="175"/>
      <c r="AF129" s="175"/>
      <c r="AG129" s="175"/>
      <c r="AH129" s="175"/>
      <c r="AI129" s="175"/>
      <c r="AJ129" s="175"/>
      <c r="AK129" s="175"/>
      <c r="AL129" s="175"/>
      <c r="AM129" s="175"/>
      <c r="AN129" s="175"/>
      <c r="AO129" s="175"/>
      <c r="AP129" s="175"/>
      <c r="AQ129" s="175"/>
      <c r="AR129" s="175"/>
      <c r="AS129" s="175"/>
    </row>
    <row r="130" spans="1:45" s="177" customFormat="1" ht="26.25" customHeight="1">
      <c r="A130" s="171"/>
      <c r="B130" s="172" t="s">
        <v>573</v>
      </c>
      <c r="C130" s="172" t="s">
        <v>442</v>
      </c>
      <c r="D130" s="172" t="s">
        <v>133</v>
      </c>
      <c r="E130" s="172" t="s">
        <v>1605</v>
      </c>
      <c r="F130" s="172" t="s">
        <v>125</v>
      </c>
      <c r="G130" s="172" t="s">
        <v>126</v>
      </c>
      <c r="H130" s="172" t="s">
        <v>127</v>
      </c>
      <c r="I130" s="172" t="s">
        <v>459</v>
      </c>
      <c r="J130" s="173" t="s">
        <v>461</v>
      </c>
      <c r="K130" s="261">
        <f>K131</f>
        <v>29624054.390000001</v>
      </c>
      <c r="L130" s="260">
        <f>K130</f>
        <v>29624054.390000001</v>
      </c>
    </row>
    <row r="131" spans="1:45" s="177" customFormat="1" ht="45.75" customHeight="1">
      <c r="A131" s="171"/>
      <c r="B131" s="172" t="s">
        <v>573</v>
      </c>
      <c r="C131" s="172" t="s">
        <v>442</v>
      </c>
      <c r="D131" s="172" t="s">
        <v>133</v>
      </c>
      <c r="E131" s="172" t="s">
        <v>1605</v>
      </c>
      <c r="F131" s="172" t="s">
        <v>462</v>
      </c>
      <c r="G131" s="172" t="s">
        <v>126</v>
      </c>
      <c r="H131" s="172" t="s">
        <v>127</v>
      </c>
      <c r="I131" s="172" t="s">
        <v>459</v>
      </c>
      <c r="J131" s="173" t="s">
        <v>1606</v>
      </c>
      <c r="K131" s="261">
        <f>K132</f>
        <v>29624054.390000001</v>
      </c>
      <c r="L131" s="260">
        <f>K131</f>
        <v>29624054.390000001</v>
      </c>
    </row>
    <row r="132" spans="1:45" s="177" customFormat="1" ht="40.5" customHeight="1">
      <c r="A132" s="171"/>
      <c r="B132" s="172" t="s">
        <v>573</v>
      </c>
      <c r="C132" s="172" t="s">
        <v>442</v>
      </c>
      <c r="D132" s="172" t="s">
        <v>133</v>
      </c>
      <c r="E132" s="172" t="s">
        <v>1605</v>
      </c>
      <c r="F132" s="172" t="s">
        <v>462</v>
      </c>
      <c r="G132" s="172" t="s">
        <v>140</v>
      </c>
      <c r="H132" s="172" t="s">
        <v>127</v>
      </c>
      <c r="I132" s="172" t="s">
        <v>459</v>
      </c>
      <c r="J132" s="173" t="s">
        <v>1063</v>
      </c>
      <c r="K132" s="261">
        <v>29624054.390000001</v>
      </c>
      <c r="L132" s="260">
        <f>K132</f>
        <v>29624054.390000001</v>
      </c>
    </row>
    <row r="133" spans="1:45" s="177" customFormat="1" ht="20.25" customHeight="1">
      <c r="A133" s="321" t="s">
        <v>1607</v>
      </c>
      <c r="B133" s="322"/>
      <c r="C133" s="322"/>
      <c r="D133" s="322"/>
      <c r="E133" s="322"/>
      <c r="F133" s="322"/>
      <c r="G133" s="322"/>
      <c r="H133" s="322"/>
      <c r="I133" s="322"/>
      <c r="J133" s="323"/>
      <c r="K133" s="257">
        <f>K12+K87</f>
        <v>563561341.21963</v>
      </c>
      <c r="L133" s="257">
        <f>L12+L87</f>
        <v>561598935.3938055</v>
      </c>
      <c r="M133" s="174"/>
      <c r="N133" s="174"/>
      <c r="O133" s="174"/>
      <c r="P133" s="174"/>
      <c r="Q133" s="174"/>
      <c r="R133" s="174"/>
      <c r="S133" s="175"/>
      <c r="T133" s="175"/>
      <c r="U133" s="175"/>
      <c r="V133" s="174"/>
      <c r="W133" s="174"/>
      <c r="X133" s="176"/>
      <c r="Y133" s="176"/>
      <c r="Z133" s="176"/>
      <c r="AA133" s="176"/>
      <c r="AB133" s="176"/>
      <c r="AC133" s="176"/>
      <c r="AD133" s="176"/>
      <c r="AE133" s="175"/>
      <c r="AF133" s="175"/>
      <c r="AG133" s="175"/>
      <c r="AH133" s="175"/>
      <c r="AI133" s="175"/>
      <c r="AJ133" s="175"/>
      <c r="AK133" s="175"/>
      <c r="AL133" s="175"/>
      <c r="AM133" s="175"/>
      <c r="AN133" s="175"/>
      <c r="AO133" s="175"/>
      <c r="AP133" s="175"/>
      <c r="AQ133" s="175"/>
      <c r="AR133" s="175"/>
      <c r="AS133" s="175"/>
    </row>
    <row r="134" spans="1:45" s="177" customFormat="1">
      <c r="A134" s="178"/>
      <c r="B134" s="179"/>
      <c r="C134" s="179"/>
      <c r="D134" s="179"/>
      <c r="E134" s="179"/>
      <c r="F134" s="179"/>
      <c r="G134" s="179"/>
      <c r="H134" s="179"/>
      <c r="I134" s="179"/>
      <c r="J134" s="179"/>
      <c r="K134" s="178"/>
      <c r="L134" s="178"/>
      <c r="M134" s="175"/>
      <c r="N134" s="175"/>
      <c r="O134" s="175"/>
      <c r="P134" s="175"/>
      <c r="Q134" s="175"/>
      <c r="R134" s="175"/>
      <c r="S134" s="175"/>
      <c r="T134" s="175"/>
      <c r="U134" s="175"/>
      <c r="V134" s="174"/>
      <c r="W134" s="174"/>
      <c r="X134" s="180"/>
      <c r="Y134" s="175"/>
      <c r="Z134" s="175"/>
      <c r="AA134" s="175"/>
      <c r="AB134" s="175"/>
      <c r="AC134" s="175"/>
      <c r="AD134" s="175"/>
      <c r="AE134" s="175"/>
      <c r="AF134" s="175"/>
      <c r="AG134" s="175"/>
      <c r="AH134" s="175"/>
      <c r="AI134" s="175"/>
      <c r="AJ134" s="175"/>
      <c r="AK134" s="175"/>
      <c r="AL134" s="175"/>
      <c r="AM134" s="175"/>
      <c r="AN134" s="175"/>
      <c r="AO134" s="175"/>
      <c r="AP134" s="175"/>
      <c r="AQ134" s="175"/>
      <c r="AR134" s="175"/>
      <c r="AS134" s="175"/>
    </row>
    <row r="135" spans="1:45">
      <c r="K135" s="210"/>
      <c r="L135" s="210"/>
      <c r="M135" s="175"/>
      <c r="N135" s="175"/>
      <c r="O135" s="175"/>
      <c r="P135" s="175"/>
      <c r="Q135" s="175"/>
      <c r="R135" s="175"/>
      <c r="S135" s="175"/>
      <c r="T135" s="175"/>
      <c r="U135" s="175"/>
      <c r="V135" s="174"/>
      <c r="W135" s="174"/>
    </row>
    <row r="136" spans="1:45">
      <c r="K136" s="210">
        <v>563561391.22000003</v>
      </c>
      <c r="L136" s="210">
        <v>561598985.38999999</v>
      </c>
      <c r="M136" s="175"/>
      <c r="N136" s="175"/>
      <c r="O136" s="175"/>
      <c r="P136" s="175"/>
      <c r="Q136" s="175"/>
      <c r="R136" s="175"/>
      <c r="S136" s="175"/>
      <c r="T136" s="175"/>
      <c r="U136" s="175"/>
      <c r="V136" s="174"/>
      <c r="W136" s="174"/>
    </row>
    <row r="137" spans="1:45">
      <c r="K137" s="210">
        <f>K133-K136</f>
        <v>-50.000370025634766</v>
      </c>
      <c r="L137" s="210">
        <f>L133-L136</f>
        <v>-49.99619448184967</v>
      </c>
      <c r="M137" s="175"/>
      <c r="N137" s="175"/>
      <c r="O137" s="175"/>
      <c r="P137" s="175"/>
      <c r="Q137" s="175"/>
      <c r="R137" s="175"/>
      <c r="S137" s="175"/>
      <c r="T137" s="175"/>
      <c r="U137" s="175"/>
      <c r="V137" s="174"/>
      <c r="W137" s="174"/>
    </row>
    <row r="138" spans="1:45">
      <c r="M138" s="175"/>
      <c r="N138" s="175"/>
      <c r="O138" s="175"/>
      <c r="P138" s="175"/>
      <c r="Q138" s="175"/>
      <c r="R138" s="175"/>
      <c r="S138" s="175"/>
      <c r="T138" s="175"/>
      <c r="U138" s="175"/>
      <c r="V138" s="174"/>
      <c r="W138" s="174"/>
    </row>
    <row r="139" spans="1:45">
      <c r="M139" s="175"/>
      <c r="N139" s="175"/>
      <c r="O139" s="175"/>
      <c r="P139" s="175"/>
      <c r="Q139" s="175"/>
      <c r="R139" s="175"/>
      <c r="S139" s="175"/>
      <c r="T139" s="175"/>
      <c r="U139" s="175"/>
      <c r="V139" s="174"/>
      <c r="W139" s="174"/>
    </row>
    <row r="140" spans="1:45">
      <c r="M140" s="175"/>
      <c r="N140" s="175"/>
      <c r="O140" s="175"/>
      <c r="P140" s="175"/>
      <c r="Q140" s="175"/>
      <c r="R140" s="175"/>
      <c r="S140" s="175"/>
      <c r="T140" s="175"/>
      <c r="U140" s="175"/>
      <c r="V140" s="174"/>
      <c r="W140" s="174"/>
    </row>
    <row r="141" spans="1:45">
      <c r="M141" s="175"/>
      <c r="N141" s="175"/>
      <c r="O141" s="175"/>
      <c r="P141" s="175"/>
      <c r="Q141" s="175"/>
      <c r="R141" s="175"/>
      <c r="S141" s="175"/>
      <c r="T141" s="175"/>
      <c r="U141" s="175"/>
      <c r="V141" s="174"/>
      <c r="W141" s="174"/>
    </row>
    <row r="142" spans="1:45">
      <c r="M142" s="175"/>
      <c r="N142" s="175"/>
      <c r="O142" s="175"/>
      <c r="P142" s="175"/>
      <c r="Q142" s="175"/>
      <c r="R142" s="175"/>
      <c r="S142" s="175"/>
      <c r="T142" s="175"/>
      <c r="U142" s="175"/>
      <c r="V142" s="174"/>
      <c r="W142" s="174"/>
    </row>
    <row r="143" spans="1:45">
      <c r="M143" s="175"/>
      <c r="N143" s="175"/>
      <c r="O143" s="175"/>
      <c r="P143" s="175"/>
      <c r="Q143" s="175"/>
      <c r="R143" s="175"/>
      <c r="S143" s="175"/>
      <c r="T143" s="175"/>
      <c r="U143" s="175"/>
      <c r="V143" s="174"/>
      <c r="W143" s="174"/>
    </row>
    <row r="144" spans="1:45">
      <c r="M144" s="175"/>
      <c r="N144" s="175"/>
      <c r="O144" s="175"/>
      <c r="P144" s="175"/>
      <c r="Q144" s="175"/>
      <c r="R144" s="175"/>
      <c r="S144" s="175"/>
      <c r="T144" s="175"/>
      <c r="U144" s="175"/>
      <c r="V144" s="174"/>
      <c r="W144" s="174"/>
    </row>
    <row r="145" spans="13:23">
      <c r="M145" s="175"/>
      <c r="N145" s="175"/>
      <c r="O145" s="175"/>
      <c r="P145" s="175"/>
      <c r="Q145" s="175"/>
      <c r="R145" s="175"/>
      <c r="S145" s="175"/>
      <c r="T145" s="175"/>
      <c r="U145" s="175"/>
      <c r="V145" s="174"/>
      <c r="W145" s="174"/>
    </row>
    <row r="146" spans="13:23">
      <c r="M146" s="175"/>
      <c r="N146" s="175"/>
      <c r="O146" s="175"/>
      <c r="P146" s="175"/>
      <c r="Q146" s="175"/>
      <c r="R146" s="175"/>
      <c r="S146" s="175"/>
      <c r="T146" s="175"/>
      <c r="U146" s="175"/>
      <c r="V146" s="174"/>
      <c r="W146" s="174"/>
    </row>
    <row r="147" spans="13:23">
      <c r="M147" s="175"/>
      <c r="N147" s="175"/>
      <c r="O147" s="175"/>
      <c r="P147" s="175"/>
      <c r="Q147" s="175"/>
      <c r="R147" s="175"/>
      <c r="S147" s="175"/>
      <c r="T147" s="175"/>
      <c r="U147" s="175"/>
      <c r="V147" s="174"/>
      <c r="W147" s="174"/>
    </row>
    <row r="148" spans="13:23">
      <c r="M148" s="175"/>
      <c r="N148" s="175"/>
      <c r="O148" s="175"/>
      <c r="P148" s="175"/>
      <c r="Q148" s="175"/>
      <c r="R148" s="175"/>
      <c r="S148" s="175"/>
      <c r="T148" s="175"/>
      <c r="U148" s="175"/>
      <c r="V148" s="174"/>
      <c r="W148" s="174"/>
    </row>
    <row r="149" spans="13:23">
      <c r="M149" s="175"/>
      <c r="N149" s="175"/>
      <c r="O149" s="175"/>
      <c r="P149" s="175"/>
      <c r="Q149" s="175"/>
      <c r="R149" s="175"/>
      <c r="S149" s="175"/>
      <c r="T149" s="175"/>
      <c r="U149" s="175"/>
      <c r="V149" s="174"/>
      <c r="W149" s="174"/>
    </row>
    <row r="150" spans="13:23">
      <c r="M150" s="175"/>
      <c r="N150" s="175"/>
      <c r="O150" s="175"/>
      <c r="P150" s="175"/>
      <c r="Q150" s="175"/>
      <c r="R150" s="175"/>
      <c r="S150" s="175"/>
      <c r="T150" s="175"/>
      <c r="U150" s="175"/>
      <c r="V150" s="174"/>
      <c r="W150" s="174"/>
    </row>
    <row r="151" spans="13:23">
      <c r="M151" s="175"/>
      <c r="N151" s="175"/>
      <c r="O151" s="175"/>
      <c r="P151" s="175"/>
      <c r="Q151" s="175"/>
      <c r="R151" s="175"/>
      <c r="S151" s="175"/>
      <c r="T151" s="175"/>
      <c r="U151" s="175"/>
      <c r="V151" s="174"/>
      <c r="W151" s="174"/>
    </row>
    <row r="152" spans="13:23">
      <c r="M152" s="175"/>
      <c r="N152" s="175"/>
      <c r="O152" s="175"/>
      <c r="P152" s="175"/>
      <c r="Q152" s="175"/>
      <c r="R152" s="175"/>
      <c r="S152" s="175"/>
      <c r="T152" s="175"/>
      <c r="U152" s="175"/>
      <c r="V152" s="174"/>
      <c r="W152" s="174"/>
    </row>
    <row r="153" spans="13:23">
      <c r="M153" s="175"/>
      <c r="N153" s="175"/>
      <c r="O153" s="175"/>
      <c r="P153" s="175"/>
      <c r="Q153" s="175"/>
      <c r="R153" s="175"/>
      <c r="S153" s="175"/>
      <c r="T153" s="175"/>
      <c r="U153" s="175"/>
      <c r="V153" s="174"/>
      <c r="W153" s="174"/>
    </row>
    <row r="154" spans="13:23">
      <c r="M154" s="175"/>
      <c r="N154" s="175"/>
      <c r="O154" s="175"/>
      <c r="P154" s="175"/>
      <c r="Q154" s="175"/>
      <c r="R154" s="175"/>
      <c r="S154" s="175"/>
      <c r="T154" s="175"/>
      <c r="U154" s="175"/>
      <c r="V154" s="174"/>
      <c r="W154" s="174"/>
    </row>
    <row r="155" spans="13:23">
      <c r="M155" s="175"/>
      <c r="N155" s="175"/>
      <c r="O155" s="175"/>
      <c r="P155" s="175"/>
      <c r="Q155" s="175"/>
      <c r="R155" s="175"/>
      <c r="S155" s="175"/>
      <c r="T155" s="175"/>
      <c r="U155" s="175"/>
      <c r="V155" s="174"/>
      <c r="W155" s="174"/>
    </row>
    <row r="156" spans="13:23">
      <c r="M156" s="175"/>
      <c r="N156" s="175"/>
      <c r="O156" s="175"/>
      <c r="P156" s="175"/>
      <c r="Q156" s="175"/>
      <c r="R156" s="175"/>
      <c r="S156" s="175"/>
      <c r="T156" s="175"/>
      <c r="U156" s="175"/>
      <c r="V156" s="174"/>
      <c r="W156" s="174"/>
    </row>
    <row r="157" spans="13:23">
      <c r="M157" s="175"/>
      <c r="N157" s="175"/>
      <c r="O157" s="175"/>
      <c r="P157" s="175"/>
      <c r="Q157" s="175"/>
      <c r="R157" s="175"/>
      <c r="S157" s="175"/>
      <c r="T157" s="175"/>
      <c r="U157" s="175"/>
      <c r="V157" s="174"/>
      <c r="W157" s="174"/>
    </row>
    <row r="158" spans="13:23">
      <c r="M158" s="175"/>
      <c r="N158" s="175"/>
      <c r="O158" s="175"/>
      <c r="P158" s="175"/>
      <c r="Q158" s="175"/>
      <c r="R158" s="175"/>
      <c r="S158" s="175"/>
      <c r="T158" s="175"/>
      <c r="U158" s="175"/>
      <c r="V158" s="174"/>
      <c r="W158" s="174"/>
    </row>
    <row r="159" spans="13:23">
      <c r="M159" s="175"/>
      <c r="N159" s="175"/>
      <c r="O159" s="175"/>
      <c r="P159" s="175"/>
      <c r="Q159" s="175"/>
      <c r="R159" s="175"/>
      <c r="S159" s="175"/>
      <c r="T159" s="175"/>
      <c r="U159" s="175"/>
      <c r="V159" s="174"/>
      <c r="W159" s="174"/>
    </row>
    <row r="160" spans="13:23">
      <c r="M160" s="175"/>
      <c r="N160" s="175"/>
      <c r="O160" s="175"/>
      <c r="P160" s="175"/>
      <c r="Q160" s="175"/>
      <c r="R160" s="175"/>
      <c r="S160" s="175"/>
      <c r="T160" s="175"/>
      <c r="U160" s="175"/>
      <c r="V160" s="174"/>
      <c r="W160" s="174"/>
    </row>
  </sheetData>
  <mergeCells count="14">
    <mergeCell ref="A133:J133"/>
    <mergeCell ref="K1:L1"/>
    <mergeCell ref="J2:L2"/>
    <mergeCell ref="J3:L3"/>
    <mergeCell ref="J4:L4"/>
    <mergeCell ref="B9:B10"/>
    <mergeCell ref="C9:G9"/>
    <mergeCell ref="H9:I9"/>
    <mergeCell ref="A6:L6"/>
    <mergeCell ref="A8:A10"/>
    <mergeCell ref="B8:I8"/>
    <mergeCell ref="J8:J10"/>
    <mergeCell ref="K8:K10"/>
    <mergeCell ref="L8:L10"/>
  </mergeCells>
  <phoneticPr fontId="22" type="noConversion"/>
  <pageMargins left="0.78740157480314965" right="0.78740157480314965" top="0.19685039370078741" bottom="0.19685039370078741" header="0.31496062992125984" footer="0.31496062992125984"/>
  <pageSetup paperSize="9" scale="58" fitToHeight="0" orientation="portrait" r:id="rId1"/>
</worksheet>
</file>

<file path=xl/worksheets/sheet7.xml><?xml version="1.0" encoding="utf-8"?>
<worksheet xmlns="http://schemas.openxmlformats.org/spreadsheetml/2006/main" xmlns:r="http://schemas.openxmlformats.org/officeDocument/2006/relationships">
  <sheetPr enableFormatConditionsCalculation="0">
    <tabColor rgb="FFFF0000"/>
    <pageSetUpPr fitToPage="1"/>
  </sheetPr>
  <dimension ref="A1:I61"/>
  <sheetViews>
    <sheetView view="pageBreakPreview" zoomScaleNormal="100" zoomScaleSheetLayoutView="100" workbookViewId="0">
      <selection activeCell="D4" sqref="D4:F4"/>
    </sheetView>
  </sheetViews>
  <sheetFormatPr defaultColWidth="9.140625" defaultRowHeight="12.75"/>
  <cols>
    <col min="1" max="1" width="6.5703125" style="40" customWidth="1"/>
    <col min="2" max="2" width="46.140625" style="41" customWidth="1"/>
    <col min="3" max="3" width="10" style="42" customWidth="1"/>
    <col min="4" max="4" width="15.28515625" style="35" customWidth="1"/>
    <col min="5" max="5" width="16.7109375" style="35" customWidth="1"/>
    <col min="6" max="6" width="19.140625" style="35" customWidth="1"/>
    <col min="7" max="7" width="16.7109375" style="35" hidden="1" customWidth="1"/>
    <col min="8" max="8" width="12.7109375" style="35" bestFit="1" customWidth="1"/>
    <col min="9" max="16384" width="9.140625" style="35"/>
  </cols>
  <sheetData>
    <row r="1" spans="1:9" s="32" customFormat="1" ht="15.75">
      <c r="A1" s="30"/>
      <c r="B1" s="27"/>
      <c r="C1" s="27"/>
      <c r="D1" s="31"/>
      <c r="E1" s="293" t="s">
        <v>616</v>
      </c>
      <c r="F1" s="293"/>
    </row>
    <row r="2" spans="1:9" s="32" customFormat="1" ht="15.75">
      <c r="A2" s="30"/>
      <c r="B2" s="293" t="s">
        <v>363</v>
      </c>
      <c r="C2" s="293"/>
      <c r="D2" s="293"/>
      <c r="E2" s="293"/>
      <c r="F2" s="293"/>
    </row>
    <row r="3" spans="1:9" s="32" customFormat="1" ht="15.75">
      <c r="A3" s="33"/>
      <c r="B3" s="327" t="s">
        <v>1699</v>
      </c>
      <c r="C3" s="327"/>
      <c r="D3" s="327"/>
      <c r="E3" s="327"/>
      <c r="F3" s="327"/>
    </row>
    <row r="4" spans="1:9" s="32" customFormat="1" ht="15.75">
      <c r="A4" s="33"/>
      <c r="B4" s="183"/>
      <c r="C4" s="183"/>
      <c r="D4" s="301" t="s">
        <v>1739</v>
      </c>
      <c r="E4" s="301"/>
      <c r="F4" s="301"/>
    </row>
    <row r="5" spans="1:9" s="32" customFormat="1" ht="54.6" customHeight="1">
      <c r="A5" s="326" t="s">
        <v>1700</v>
      </c>
      <c r="B5" s="326"/>
      <c r="C5" s="326"/>
      <c r="D5" s="326"/>
      <c r="E5" s="326"/>
      <c r="F5" s="326"/>
    </row>
    <row r="6" spans="1:9" s="32" customFormat="1" ht="15.75">
      <c r="A6" s="33"/>
      <c r="D6" s="34"/>
      <c r="E6" s="34"/>
      <c r="F6" s="34" t="s">
        <v>446</v>
      </c>
      <c r="I6" s="32" t="s">
        <v>447</v>
      </c>
    </row>
    <row r="7" spans="1:9" ht="47.25">
      <c r="A7" s="216" t="s">
        <v>443</v>
      </c>
      <c r="B7" s="216" t="s">
        <v>499</v>
      </c>
      <c r="C7" s="217" t="s">
        <v>500</v>
      </c>
      <c r="D7" s="217" t="s">
        <v>1701</v>
      </c>
      <c r="E7" s="217" t="s">
        <v>1011</v>
      </c>
      <c r="F7" s="217" t="s">
        <v>1702</v>
      </c>
    </row>
    <row r="8" spans="1:9" s="36" customFormat="1" ht="15.75">
      <c r="A8" s="218" t="s">
        <v>448</v>
      </c>
      <c r="B8" s="219" t="s">
        <v>442</v>
      </c>
      <c r="C8" s="219" t="s">
        <v>441</v>
      </c>
      <c r="D8" s="219" t="s">
        <v>449</v>
      </c>
      <c r="E8" s="219" t="s">
        <v>450</v>
      </c>
      <c r="F8" s="219" t="s">
        <v>542</v>
      </c>
    </row>
    <row r="9" spans="1:9" s="38" customFormat="1" ht="15.75">
      <c r="A9" s="136" t="s">
        <v>448</v>
      </c>
      <c r="B9" s="135" t="s">
        <v>619</v>
      </c>
      <c r="C9" s="136" t="s">
        <v>501</v>
      </c>
      <c r="D9" s="137">
        <v>34960778.920000002</v>
      </c>
      <c r="E9" s="137">
        <v>29104796.359999999</v>
      </c>
      <c r="F9" s="137">
        <v>28826893.489999998</v>
      </c>
      <c r="G9" s="37">
        <f t="shared" ref="G9:G29" si="0">SUM(D9:F9)</f>
        <v>92892468.769999996</v>
      </c>
    </row>
    <row r="10" spans="1:9" s="36" customFormat="1" ht="47.25">
      <c r="A10" s="220">
        <f>A9+1</f>
        <v>2</v>
      </c>
      <c r="B10" s="135" t="s">
        <v>1694</v>
      </c>
      <c r="C10" s="136" t="s">
        <v>260</v>
      </c>
      <c r="D10" s="137">
        <v>982787.1</v>
      </c>
      <c r="E10" s="137">
        <v>982787.1</v>
      </c>
      <c r="F10" s="137">
        <v>982787.1</v>
      </c>
      <c r="G10" s="37">
        <f t="shared" si="0"/>
        <v>2948361.3</v>
      </c>
      <c r="H10" s="39"/>
    </row>
    <row r="11" spans="1:9" s="36" customFormat="1" ht="63">
      <c r="A11" s="220">
        <f t="shared" ref="A11:A59" si="1">A10+1</f>
        <v>3</v>
      </c>
      <c r="B11" s="135" t="s">
        <v>451</v>
      </c>
      <c r="C11" s="136" t="s">
        <v>261</v>
      </c>
      <c r="D11" s="137">
        <v>2355854.16</v>
      </c>
      <c r="E11" s="137">
        <v>2255854.16</v>
      </c>
      <c r="F11" s="137">
        <v>2255854.16</v>
      </c>
      <c r="G11" s="37">
        <f t="shared" si="0"/>
        <v>6867562.4800000004</v>
      </c>
    </row>
    <row r="12" spans="1:9" s="36" customFormat="1" ht="67.900000000000006" customHeight="1">
      <c r="A12" s="220">
        <f t="shared" si="1"/>
        <v>4</v>
      </c>
      <c r="B12" s="135" t="s">
        <v>452</v>
      </c>
      <c r="C12" s="136" t="s">
        <v>480</v>
      </c>
      <c r="D12" s="137">
        <v>20371168.32</v>
      </c>
      <c r="E12" s="137">
        <v>16443584.439999999</v>
      </c>
      <c r="F12" s="137">
        <v>16328007.310000001</v>
      </c>
      <c r="G12" s="37">
        <f t="shared" si="0"/>
        <v>53142760.07</v>
      </c>
    </row>
    <row r="13" spans="1:9" s="36" customFormat="1" ht="15.75">
      <c r="A13" s="220">
        <f t="shared" si="1"/>
        <v>5</v>
      </c>
      <c r="B13" s="135" t="s">
        <v>1695</v>
      </c>
      <c r="C13" s="136" t="s">
        <v>1696</v>
      </c>
      <c r="D13" s="137">
        <v>26700</v>
      </c>
      <c r="E13" s="137">
        <v>1800</v>
      </c>
      <c r="F13" s="137">
        <v>2900</v>
      </c>
      <c r="G13" s="37">
        <f t="shared" si="0"/>
        <v>31400</v>
      </c>
    </row>
    <row r="14" spans="1:9" s="36" customFormat="1" ht="49.15" customHeight="1">
      <c r="A14" s="220">
        <f t="shared" si="1"/>
        <v>6</v>
      </c>
      <c r="B14" s="135" t="s">
        <v>495</v>
      </c>
      <c r="C14" s="136" t="s">
        <v>474</v>
      </c>
      <c r="D14" s="137">
        <v>8939815.9100000001</v>
      </c>
      <c r="E14" s="137">
        <v>7498977.2300000004</v>
      </c>
      <c r="F14" s="137">
        <v>7335551.4900000002</v>
      </c>
      <c r="G14" s="37">
        <f t="shared" si="0"/>
        <v>23774344.630000003</v>
      </c>
    </row>
    <row r="15" spans="1:9" s="36" customFormat="1" ht="15.75">
      <c r="A15" s="220">
        <f t="shared" si="1"/>
        <v>7</v>
      </c>
      <c r="B15" s="135" t="s">
        <v>496</v>
      </c>
      <c r="C15" s="136" t="s">
        <v>262</v>
      </c>
      <c r="D15" s="137">
        <v>300000</v>
      </c>
      <c r="E15" s="137">
        <v>100000</v>
      </c>
      <c r="F15" s="137">
        <v>100000</v>
      </c>
      <c r="G15" s="37">
        <f t="shared" si="0"/>
        <v>500000</v>
      </c>
    </row>
    <row r="16" spans="1:9" s="36" customFormat="1" ht="15.75">
      <c r="A16" s="220">
        <f t="shared" si="1"/>
        <v>8</v>
      </c>
      <c r="B16" s="135" t="s">
        <v>497</v>
      </c>
      <c r="C16" s="136" t="s">
        <v>475</v>
      </c>
      <c r="D16" s="137">
        <v>1984453.43</v>
      </c>
      <c r="E16" s="137">
        <v>1821793.43</v>
      </c>
      <c r="F16" s="137">
        <v>1821793.43</v>
      </c>
      <c r="G16" s="37">
        <f t="shared" si="0"/>
        <v>5628040.29</v>
      </c>
    </row>
    <row r="17" spans="1:7" s="36" customFormat="1" ht="15.75">
      <c r="A17" s="220">
        <f t="shared" si="1"/>
        <v>9</v>
      </c>
      <c r="B17" s="135" t="s">
        <v>339</v>
      </c>
      <c r="C17" s="136" t="s">
        <v>502</v>
      </c>
      <c r="D17" s="137">
        <v>1443900</v>
      </c>
      <c r="E17" s="137">
        <v>1462400</v>
      </c>
      <c r="F17" s="137">
        <v>1526100</v>
      </c>
      <c r="G17" s="37">
        <f t="shared" si="0"/>
        <v>4432400</v>
      </c>
    </row>
    <row r="18" spans="1:7" s="38" customFormat="1" ht="31.5">
      <c r="A18" s="220">
        <f t="shared" si="1"/>
        <v>10</v>
      </c>
      <c r="B18" s="135" t="s">
        <v>340</v>
      </c>
      <c r="C18" s="136" t="s">
        <v>476</v>
      </c>
      <c r="D18" s="137">
        <v>1443900</v>
      </c>
      <c r="E18" s="137">
        <v>1462400</v>
      </c>
      <c r="F18" s="137">
        <v>1526100</v>
      </c>
      <c r="G18" s="37">
        <f t="shared" si="0"/>
        <v>4432400</v>
      </c>
    </row>
    <row r="19" spans="1:7" s="38" customFormat="1" ht="47.25">
      <c r="A19" s="220">
        <f t="shared" si="1"/>
        <v>11</v>
      </c>
      <c r="B19" s="135" t="s">
        <v>522</v>
      </c>
      <c r="C19" s="136" t="s">
        <v>503</v>
      </c>
      <c r="D19" s="137">
        <v>2269996.11</v>
      </c>
      <c r="E19" s="137">
        <v>2269996.11</v>
      </c>
      <c r="F19" s="137">
        <v>2269996.11</v>
      </c>
      <c r="G19" s="37">
        <f t="shared" si="0"/>
        <v>6809988.3300000001</v>
      </c>
    </row>
    <row r="20" spans="1:7" s="38" customFormat="1" ht="63">
      <c r="A20" s="220">
        <f t="shared" si="1"/>
        <v>12</v>
      </c>
      <c r="B20" s="135" t="s">
        <v>498</v>
      </c>
      <c r="C20" s="136" t="s">
        <v>513</v>
      </c>
      <c r="D20" s="137">
        <v>2247996.11</v>
      </c>
      <c r="E20" s="137">
        <v>2247996.11</v>
      </c>
      <c r="F20" s="137">
        <v>2247996.11</v>
      </c>
      <c r="G20" s="37"/>
    </row>
    <row r="21" spans="1:7" s="38" customFormat="1" ht="47.25">
      <c r="A21" s="220">
        <f t="shared" si="1"/>
        <v>13</v>
      </c>
      <c r="B21" s="135" t="s">
        <v>948</v>
      </c>
      <c r="C21" s="136" t="s">
        <v>949</v>
      </c>
      <c r="D21" s="137">
        <v>22000</v>
      </c>
      <c r="E21" s="137">
        <v>22000</v>
      </c>
      <c r="F21" s="137">
        <v>22000</v>
      </c>
      <c r="G21" s="37">
        <f t="shared" si="0"/>
        <v>66000</v>
      </c>
    </row>
    <row r="22" spans="1:7" s="36" customFormat="1" ht="15.75">
      <c r="A22" s="220">
        <f t="shared" si="1"/>
        <v>14</v>
      </c>
      <c r="B22" s="135" t="s">
        <v>531</v>
      </c>
      <c r="C22" s="136" t="s">
        <v>504</v>
      </c>
      <c r="D22" s="137">
        <v>20002555.609999999</v>
      </c>
      <c r="E22" s="137">
        <v>19885608.289999999</v>
      </c>
      <c r="F22" s="137">
        <v>19531688.289999999</v>
      </c>
      <c r="G22" s="37">
        <f t="shared" si="0"/>
        <v>59419852.189999998</v>
      </c>
    </row>
    <row r="23" spans="1:7" s="36" customFormat="1" ht="15.75">
      <c r="A23" s="220">
        <f t="shared" si="1"/>
        <v>15</v>
      </c>
      <c r="B23" s="135" t="s">
        <v>550</v>
      </c>
      <c r="C23" s="136" t="s">
        <v>482</v>
      </c>
      <c r="D23" s="137">
        <v>3189358.29</v>
      </c>
      <c r="E23" s="137">
        <v>3153888.29</v>
      </c>
      <c r="F23" s="137">
        <v>3147288.29</v>
      </c>
      <c r="G23" s="37">
        <f t="shared" si="0"/>
        <v>9490534.870000001</v>
      </c>
    </row>
    <row r="24" spans="1:7" s="36" customFormat="1" ht="15.75">
      <c r="A24" s="220">
        <f t="shared" si="1"/>
        <v>16</v>
      </c>
      <c r="B24" s="135" t="s">
        <v>551</v>
      </c>
      <c r="C24" s="136" t="s">
        <v>514</v>
      </c>
      <c r="D24" s="137">
        <v>14919200</v>
      </c>
      <c r="E24" s="137">
        <v>14919200</v>
      </c>
      <c r="F24" s="137">
        <v>14919200</v>
      </c>
      <c r="G24" s="37">
        <f t="shared" si="0"/>
        <v>44757600</v>
      </c>
    </row>
    <row r="25" spans="1:7" s="36" customFormat="1" ht="15.75">
      <c r="A25" s="220">
        <f t="shared" si="1"/>
        <v>17</v>
      </c>
      <c r="B25" s="135" t="s">
        <v>552</v>
      </c>
      <c r="C25" s="136" t="s">
        <v>515</v>
      </c>
      <c r="D25" s="137">
        <v>500200</v>
      </c>
      <c r="E25" s="137">
        <v>558000</v>
      </c>
      <c r="F25" s="137">
        <v>571700</v>
      </c>
      <c r="G25" s="37">
        <f t="shared" si="0"/>
        <v>1629900</v>
      </c>
    </row>
    <row r="26" spans="1:7" s="38" customFormat="1" ht="15.75">
      <c r="A26" s="220">
        <f t="shared" si="1"/>
        <v>18</v>
      </c>
      <c r="B26" s="135" t="s">
        <v>1697</v>
      </c>
      <c r="C26" s="136" t="s">
        <v>1698</v>
      </c>
      <c r="D26" s="137">
        <v>3560.4</v>
      </c>
      <c r="E26" s="137">
        <v>0</v>
      </c>
      <c r="F26" s="137">
        <v>0</v>
      </c>
      <c r="G26" s="37">
        <f t="shared" si="0"/>
        <v>3560.4</v>
      </c>
    </row>
    <row r="27" spans="1:7" s="38" customFormat="1" ht="31.5">
      <c r="A27" s="220">
        <f t="shared" si="1"/>
        <v>19</v>
      </c>
      <c r="B27" s="135" t="s">
        <v>553</v>
      </c>
      <c r="C27" s="136" t="s">
        <v>481</v>
      </c>
      <c r="D27" s="137">
        <v>1390236.92</v>
      </c>
      <c r="E27" s="137">
        <v>1254520</v>
      </c>
      <c r="F27" s="137">
        <v>893500</v>
      </c>
      <c r="G27" s="37"/>
    </row>
    <row r="28" spans="1:7" s="36" customFormat="1" ht="31.5">
      <c r="A28" s="220">
        <f t="shared" si="1"/>
        <v>20</v>
      </c>
      <c r="B28" s="135" t="s">
        <v>382</v>
      </c>
      <c r="C28" s="136" t="s">
        <v>505</v>
      </c>
      <c r="D28" s="137">
        <f>SUM(D29:D31)</f>
        <v>47325925.010000005</v>
      </c>
      <c r="E28" s="137">
        <f t="shared" ref="E28:F28" si="2">SUM(E29:E31)</f>
        <v>44141952</v>
      </c>
      <c r="F28" s="137">
        <f t="shared" si="2"/>
        <v>44071614</v>
      </c>
      <c r="G28" s="37">
        <f t="shared" si="0"/>
        <v>135539491.00999999</v>
      </c>
    </row>
    <row r="29" spans="1:7" s="36" customFormat="1" ht="15.75">
      <c r="A29" s="220">
        <f t="shared" si="1"/>
        <v>21</v>
      </c>
      <c r="B29" s="135" t="s">
        <v>995</v>
      </c>
      <c r="C29" s="136" t="s">
        <v>996</v>
      </c>
      <c r="D29" s="137">
        <v>345704.6</v>
      </c>
      <c r="E29" s="137">
        <v>0</v>
      </c>
      <c r="F29" s="137">
        <v>0</v>
      </c>
      <c r="G29" s="37">
        <f t="shared" si="0"/>
        <v>345704.6</v>
      </c>
    </row>
    <row r="30" spans="1:7" s="36" customFormat="1" ht="15.75">
      <c r="A30" s="220">
        <f t="shared" si="1"/>
        <v>22</v>
      </c>
      <c r="B30" s="135" t="s">
        <v>554</v>
      </c>
      <c r="C30" s="136" t="s">
        <v>599</v>
      </c>
      <c r="D30" s="137">
        <v>41710510</v>
      </c>
      <c r="E30" s="137">
        <v>40689200</v>
      </c>
      <c r="F30" s="137">
        <v>40689200</v>
      </c>
      <c r="G30" s="37"/>
    </row>
    <row r="31" spans="1:7" s="36" customFormat="1" ht="31.5">
      <c r="A31" s="220">
        <f t="shared" si="1"/>
        <v>23</v>
      </c>
      <c r="B31" s="135" t="s">
        <v>555</v>
      </c>
      <c r="C31" s="136" t="s">
        <v>600</v>
      </c>
      <c r="D31" s="137">
        <v>5269710.41</v>
      </c>
      <c r="E31" s="137">
        <v>3452752</v>
      </c>
      <c r="F31" s="137">
        <v>3382414</v>
      </c>
      <c r="G31" s="37"/>
    </row>
    <row r="32" spans="1:7" s="38" customFormat="1" ht="15.75">
      <c r="A32" s="220">
        <f t="shared" si="1"/>
        <v>24</v>
      </c>
      <c r="B32" s="135" t="s">
        <v>35</v>
      </c>
      <c r="C32" s="136" t="s">
        <v>0</v>
      </c>
      <c r="D32" s="137">
        <v>100000</v>
      </c>
      <c r="E32" s="137">
        <v>50000</v>
      </c>
      <c r="F32" s="137">
        <v>50000</v>
      </c>
      <c r="G32" s="37">
        <f t="shared" ref="G32:G57" si="3">SUM(D32:F32)</f>
        <v>200000</v>
      </c>
    </row>
    <row r="33" spans="1:7" s="36" customFormat="1" ht="31.5">
      <c r="A33" s="220">
        <f t="shared" si="1"/>
        <v>25</v>
      </c>
      <c r="B33" s="135" t="s">
        <v>36</v>
      </c>
      <c r="C33" s="136" t="s">
        <v>1</v>
      </c>
      <c r="D33" s="137">
        <v>100000</v>
      </c>
      <c r="E33" s="137">
        <v>50000</v>
      </c>
      <c r="F33" s="137">
        <v>50000</v>
      </c>
      <c r="G33" s="37">
        <f t="shared" si="3"/>
        <v>200000</v>
      </c>
    </row>
    <row r="34" spans="1:7" s="36" customFormat="1" ht="15.75">
      <c r="A34" s="220">
        <f t="shared" si="1"/>
        <v>26</v>
      </c>
      <c r="B34" s="135" t="s">
        <v>396</v>
      </c>
      <c r="C34" s="136" t="s">
        <v>506</v>
      </c>
      <c r="D34" s="137">
        <v>326641342.25999999</v>
      </c>
      <c r="E34" s="137">
        <v>300168332.64999998</v>
      </c>
      <c r="F34" s="137">
        <v>294761555.33999997</v>
      </c>
      <c r="G34" s="37">
        <f t="shared" si="3"/>
        <v>921571230.25</v>
      </c>
    </row>
    <row r="35" spans="1:7" s="36" customFormat="1" ht="15.75">
      <c r="A35" s="220">
        <f t="shared" si="1"/>
        <v>27</v>
      </c>
      <c r="B35" s="135" t="s">
        <v>556</v>
      </c>
      <c r="C35" s="136" t="s">
        <v>484</v>
      </c>
      <c r="D35" s="137">
        <v>65177647.659999996</v>
      </c>
      <c r="E35" s="137">
        <v>61359488.880000003</v>
      </c>
      <c r="F35" s="137">
        <v>59678937.789999999</v>
      </c>
      <c r="G35" s="37"/>
    </row>
    <row r="36" spans="1:7" s="36" customFormat="1" ht="15.75">
      <c r="A36" s="220">
        <f t="shared" si="1"/>
        <v>28</v>
      </c>
      <c r="B36" s="135" t="s">
        <v>557</v>
      </c>
      <c r="C36" s="136" t="s">
        <v>601</v>
      </c>
      <c r="D36" s="137">
        <v>222548756.22</v>
      </c>
      <c r="E36" s="137">
        <v>206247535.97</v>
      </c>
      <c r="F36" s="137">
        <v>203931011.5</v>
      </c>
      <c r="G36" s="37">
        <f t="shared" si="3"/>
        <v>632727303.69000006</v>
      </c>
    </row>
    <row r="37" spans="1:7" s="36" customFormat="1" ht="15.75">
      <c r="A37" s="220">
        <f t="shared" si="1"/>
        <v>29</v>
      </c>
      <c r="B37" s="135" t="s">
        <v>970</v>
      </c>
      <c r="C37" s="136" t="s">
        <v>971</v>
      </c>
      <c r="D37" s="137">
        <v>13731132.08</v>
      </c>
      <c r="E37" s="137">
        <v>10520238</v>
      </c>
      <c r="F37" s="137">
        <v>9986570</v>
      </c>
      <c r="G37" s="37">
        <f t="shared" si="3"/>
        <v>34237940.079999998</v>
      </c>
    </row>
    <row r="38" spans="1:7" s="38" customFormat="1" ht="15.75">
      <c r="A38" s="220">
        <f t="shared" si="1"/>
        <v>30</v>
      </c>
      <c r="B38" s="135" t="s">
        <v>980</v>
      </c>
      <c r="C38" s="136" t="s">
        <v>602</v>
      </c>
      <c r="D38" s="137">
        <v>6992003.7999999998</v>
      </c>
      <c r="E38" s="137">
        <v>6977603.7999999998</v>
      </c>
      <c r="F38" s="137">
        <v>6800581.4000000004</v>
      </c>
      <c r="G38" s="37">
        <f t="shared" si="3"/>
        <v>20770189</v>
      </c>
    </row>
    <row r="39" spans="1:7" s="36" customFormat="1" ht="15.75">
      <c r="A39" s="220">
        <f t="shared" si="1"/>
        <v>31</v>
      </c>
      <c r="B39" s="135" t="s">
        <v>564</v>
      </c>
      <c r="C39" s="136" t="s">
        <v>603</v>
      </c>
      <c r="D39" s="137">
        <v>18191802.5</v>
      </c>
      <c r="E39" s="137">
        <v>15063466</v>
      </c>
      <c r="F39" s="137">
        <v>14364454.65</v>
      </c>
      <c r="G39" s="37">
        <f t="shared" si="3"/>
        <v>47619723.149999999</v>
      </c>
    </row>
    <row r="40" spans="1:7" s="36" customFormat="1" ht="15.75">
      <c r="A40" s="220">
        <f t="shared" si="1"/>
        <v>32</v>
      </c>
      <c r="B40" s="135" t="s">
        <v>247</v>
      </c>
      <c r="C40" s="136" t="s">
        <v>507</v>
      </c>
      <c r="D40" s="137">
        <v>51779111.329999998</v>
      </c>
      <c r="E40" s="137">
        <v>45824048.359999999</v>
      </c>
      <c r="F40" s="137">
        <v>45824048.359999999</v>
      </c>
      <c r="G40" s="37">
        <f t="shared" si="3"/>
        <v>143427208.05000001</v>
      </c>
    </row>
    <row r="41" spans="1:7" s="38" customFormat="1" ht="15.75">
      <c r="A41" s="220">
        <f t="shared" si="1"/>
        <v>33</v>
      </c>
      <c r="B41" s="135" t="s">
        <v>565</v>
      </c>
      <c r="C41" s="136" t="s">
        <v>263</v>
      </c>
      <c r="D41" s="137">
        <v>39399739.43</v>
      </c>
      <c r="E41" s="137">
        <v>33425556.460000001</v>
      </c>
      <c r="F41" s="137">
        <v>33425556.460000001</v>
      </c>
      <c r="G41" s="37">
        <f t="shared" si="3"/>
        <v>106250852.34999999</v>
      </c>
    </row>
    <row r="42" spans="1:7" s="36" customFormat="1" ht="31.5">
      <c r="A42" s="220">
        <f t="shared" si="1"/>
        <v>34</v>
      </c>
      <c r="B42" s="135" t="s">
        <v>68</v>
      </c>
      <c r="C42" s="136" t="s">
        <v>2</v>
      </c>
      <c r="D42" s="137">
        <v>12379371.9</v>
      </c>
      <c r="E42" s="137">
        <v>12398491.9</v>
      </c>
      <c r="F42" s="137">
        <v>12398491.9</v>
      </c>
      <c r="G42" s="37">
        <f t="shared" si="3"/>
        <v>37176355.700000003</v>
      </c>
    </row>
    <row r="43" spans="1:7" s="38" customFormat="1" ht="15.75">
      <c r="A43" s="220">
        <f t="shared" si="1"/>
        <v>35</v>
      </c>
      <c r="B43" s="135" t="s">
        <v>342</v>
      </c>
      <c r="C43" s="136" t="s">
        <v>508</v>
      </c>
      <c r="D43" s="137">
        <v>430000</v>
      </c>
      <c r="E43" s="137">
        <v>430000</v>
      </c>
      <c r="F43" s="137">
        <v>430000</v>
      </c>
      <c r="G43" s="37">
        <f t="shared" si="3"/>
        <v>1290000</v>
      </c>
    </row>
    <row r="44" spans="1:7" s="36" customFormat="1" ht="15.75">
      <c r="A44" s="220">
        <f t="shared" si="1"/>
        <v>36</v>
      </c>
      <c r="B44" s="135" t="s">
        <v>566</v>
      </c>
      <c r="C44" s="136" t="s">
        <v>477</v>
      </c>
      <c r="D44" s="137">
        <v>430000</v>
      </c>
      <c r="E44" s="137">
        <v>430000</v>
      </c>
      <c r="F44" s="137">
        <v>430000</v>
      </c>
      <c r="G44" s="37">
        <f t="shared" si="3"/>
        <v>1290000</v>
      </c>
    </row>
    <row r="45" spans="1:7" s="36" customFormat="1" ht="15.75">
      <c r="A45" s="220">
        <f t="shared" si="1"/>
        <v>37</v>
      </c>
      <c r="B45" s="135" t="s">
        <v>533</v>
      </c>
      <c r="C45" s="136" t="s">
        <v>509</v>
      </c>
      <c r="D45" s="137">
        <v>57726700</v>
      </c>
      <c r="E45" s="137">
        <v>54467600</v>
      </c>
      <c r="F45" s="137">
        <v>54467600</v>
      </c>
      <c r="G45" s="37">
        <f t="shared" si="3"/>
        <v>166661900</v>
      </c>
    </row>
    <row r="46" spans="1:7" s="36" customFormat="1" ht="15.75">
      <c r="A46" s="220">
        <f t="shared" si="1"/>
        <v>38</v>
      </c>
      <c r="B46" s="135" t="s">
        <v>567</v>
      </c>
      <c r="C46" s="136" t="s">
        <v>264</v>
      </c>
      <c r="D46" s="137">
        <v>700500</v>
      </c>
      <c r="E46" s="137">
        <v>700500</v>
      </c>
      <c r="F46" s="137">
        <v>700500</v>
      </c>
      <c r="G46" s="37">
        <f t="shared" si="3"/>
        <v>2101500</v>
      </c>
    </row>
    <row r="47" spans="1:7" s="36" customFormat="1" ht="15.75">
      <c r="A47" s="220">
        <f t="shared" si="1"/>
        <v>39</v>
      </c>
      <c r="B47" s="135" t="s">
        <v>568</v>
      </c>
      <c r="C47" s="136" t="s">
        <v>492</v>
      </c>
      <c r="D47" s="137">
        <v>28231100</v>
      </c>
      <c r="E47" s="137">
        <v>28231100</v>
      </c>
      <c r="F47" s="137">
        <v>28231100</v>
      </c>
      <c r="G47" s="37">
        <f t="shared" si="3"/>
        <v>84693300</v>
      </c>
    </row>
    <row r="48" spans="1:7" s="36" customFormat="1" ht="15.75">
      <c r="A48" s="220">
        <f t="shared" si="1"/>
        <v>40</v>
      </c>
      <c r="B48" s="135" t="s">
        <v>569</v>
      </c>
      <c r="C48" s="136" t="s">
        <v>483</v>
      </c>
      <c r="D48" s="137">
        <v>16932400</v>
      </c>
      <c r="E48" s="137">
        <v>16482400</v>
      </c>
      <c r="F48" s="137">
        <v>16482400</v>
      </c>
      <c r="G48" s="37">
        <f t="shared" si="3"/>
        <v>49897200</v>
      </c>
    </row>
    <row r="49" spans="1:7" s="36" customFormat="1" ht="15.75">
      <c r="A49" s="220">
        <f t="shared" si="1"/>
        <v>41</v>
      </c>
      <c r="B49" s="135" t="s">
        <v>570</v>
      </c>
      <c r="C49" s="136" t="s">
        <v>259</v>
      </c>
      <c r="D49" s="137">
        <v>6554900</v>
      </c>
      <c r="E49" s="137">
        <v>3745800</v>
      </c>
      <c r="F49" s="137">
        <v>3745800</v>
      </c>
      <c r="G49" s="37">
        <f t="shared" si="3"/>
        <v>14046500</v>
      </c>
    </row>
    <row r="50" spans="1:7" s="101" customFormat="1" ht="31.5">
      <c r="A50" s="220">
        <f t="shared" si="1"/>
        <v>42</v>
      </c>
      <c r="B50" s="135" t="s">
        <v>571</v>
      </c>
      <c r="C50" s="136" t="s">
        <v>597</v>
      </c>
      <c r="D50" s="137">
        <v>5307800</v>
      </c>
      <c r="E50" s="137">
        <v>5307800</v>
      </c>
      <c r="F50" s="137">
        <v>5307800</v>
      </c>
      <c r="G50" s="37">
        <f t="shared" si="3"/>
        <v>15923400</v>
      </c>
    </row>
    <row r="51" spans="1:7" s="36" customFormat="1" ht="15.75">
      <c r="A51" s="220">
        <f t="shared" si="1"/>
        <v>43</v>
      </c>
      <c r="B51" s="135" t="s">
        <v>472</v>
      </c>
      <c r="C51" s="136" t="s">
        <v>510</v>
      </c>
      <c r="D51" s="137">
        <v>3788099.19</v>
      </c>
      <c r="E51" s="137">
        <v>3148363</v>
      </c>
      <c r="F51" s="137">
        <v>2988430</v>
      </c>
      <c r="G51" s="37">
        <f t="shared" si="3"/>
        <v>9924892.1899999995</v>
      </c>
    </row>
    <row r="52" spans="1:7" s="36" customFormat="1" ht="15.75">
      <c r="A52" s="220">
        <f t="shared" si="1"/>
        <v>44</v>
      </c>
      <c r="B52" s="135" t="s">
        <v>572</v>
      </c>
      <c r="C52" s="136" t="s">
        <v>265</v>
      </c>
      <c r="D52" s="137">
        <v>3788099.19</v>
      </c>
      <c r="E52" s="137">
        <v>3148363</v>
      </c>
      <c r="F52" s="137">
        <v>2988430</v>
      </c>
      <c r="G52" s="37">
        <f t="shared" si="3"/>
        <v>9924892.1899999995</v>
      </c>
    </row>
    <row r="53" spans="1:7" s="38" customFormat="1" ht="30" customHeight="1">
      <c r="A53" s="220">
        <f t="shared" si="1"/>
        <v>45</v>
      </c>
      <c r="B53" s="135" t="s">
        <v>344</v>
      </c>
      <c r="C53" s="136" t="s">
        <v>511</v>
      </c>
      <c r="D53" s="137">
        <v>20000</v>
      </c>
      <c r="E53" s="137">
        <v>20000</v>
      </c>
      <c r="F53" s="137">
        <v>20000</v>
      </c>
      <c r="G53" s="37">
        <f t="shared" si="3"/>
        <v>60000</v>
      </c>
    </row>
    <row r="54" spans="1:7" s="36" customFormat="1" ht="31.5">
      <c r="A54" s="220">
        <f t="shared" si="1"/>
        <v>46</v>
      </c>
      <c r="B54" s="135" t="s">
        <v>253</v>
      </c>
      <c r="C54" s="136" t="s">
        <v>478</v>
      </c>
      <c r="D54" s="137">
        <v>20000</v>
      </c>
      <c r="E54" s="137">
        <v>20000</v>
      </c>
      <c r="F54" s="137">
        <v>20000</v>
      </c>
      <c r="G54" s="37">
        <f t="shared" si="3"/>
        <v>60000</v>
      </c>
    </row>
    <row r="55" spans="1:7" s="36" customFormat="1" ht="46.9" customHeight="1">
      <c r="A55" s="220">
        <f t="shared" si="1"/>
        <v>47</v>
      </c>
      <c r="B55" s="135" t="s">
        <v>952</v>
      </c>
      <c r="C55" s="136" t="s">
        <v>512</v>
      </c>
      <c r="D55" s="137">
        <v>66555511</v>
      </c>
      <c r="E55" s="137">
        <v>51893353.530000001</v>
      </c>
      <c r="F55" s="137">
        <v>50542258.25</v>
      </c>
      <c r="G55" s="37">
        <f t="shared" si="3"/>
        <v>168991122.78</v>
      </c>
    </row>
    <row r="56" spans="1:7" s="38" customFormat="1" ht="47.25">
      <c r="A56" s="220">
        <f t="shared" si="1"/>
        <v>48</v>
      </c>
      <c r="B56" s="135" t="s">
        <v>322</v>
      </c>
      <c r="C56" s="136" t="s">
        <v>479</v>
      </c>
      <c r="D56" s="137">
        <v>22643361</v>
      </c>
      <c r="E56" s="137">
        <v>17861437.280000001</v>
      </c>
      <c r="F56" s="137">
        <v>17608145.75</v>
      </c>
      <c r="G56" s="37">
        <f t="shared" si="3"/>
        <v>58112944.030000001</v>
      </c>
    </row>
    <row r="57" spans="1:7" s="38" customFormat="1" ht="15.6" customHeight="1">
      <c r="A57" s="220">
        <f t="shared" si="1"/>
        <v>49</v>
      </c>
      <c r="B57" s="135" t="s">
        <v>10</v>
      </c>
      <c r="C57" s="136" t="s">
        <v>11</v>
      </c>
      <c r="D57" s="137">
        <v>43912150</v>
      </c>
      <c r="E57" s="137">
        <v>34031916.25</v>
      </c>
      <c r="F57" s="137">
        <v>32934112.5</v>
      </c>
      <c r="G57" s="37">
        <f t="shared" si="3"/>
        <v>110878178.75</v>
      </c>
    </row>
    <row r="58" spans="1:7" s="36" customFormat="1" ht="15.75">
      <c r="A58" s="220">
        <f t="shared" si="1"/>
        <v>50</v>
      </c>
      <c r="B58" s="135" t="s">
        <v>486</v>
      </c>
      <c r="C58" s="136"/>
      <c r="D58" s="137"/>
      <c r="E58" s="137">
        <v>5694890.9199999999</v>
      </c>
      <c r="F58" s="137">
        <v>11288751.550000001</v>
      </c>
    </row>
    <row r="59" spans="1:7" ht="15.75">
      <c r="A59" s="220">
        <f t="shared" si="1"/>
        <v>51</v>
      </c>
      <c r="B59" s="213" t="s">
        <v>594</v>
      </c>
      <c r="C59" s="212"/>
      <c r="D59" s="214">
        <v>613143919.42999995</v>
      </c>
      <c r="E59" s="214">
        <v>558561341.22000003</v>
      </c>
      <c r="F59" s="215">
        <v>556598935.38999999</v>
      </c>
    </row>
    <row r="60" spans="1:7">
      <c r="E60" s="43"/>
      <c r="F60" s="43"/>
    </row>
    <row r="61" spans="1:7">
      <c r="D61" s="43"/>
      <c r="E61" s="43"/>
      <c r="F61" s="43"/>
    </row>
  </sheetData>
  <mergeCells count="5">
    <mergeCell ref="A5:F5"/>
    <mergeCell ref="E1:F1"/>
    <mergeCell ref="D4:F4"/>
    <mergeCell ref="B2:F2"/>
    <mergeCell ref="B3:F3"/>
  </mergeCells>
  <phoneticPr fontId="20" type="noConversion"/>
  <printOptions horizontalCentered="1"/>
  <pageMargins left="0.78740157480314965" right="0.78740157480314965" top="0.47244094488188981" bottom="0.43307086614173229" header="0.39370078740157483" footer="0.39370078740157483"/>
  <pageSetup paperSize="9" scale="74" fitToHeight="0" orientation="portrait" useFirstPageNumber="1" r:id="rId1"/>
  <headerFooter alignWithMargins="0">
    <oddFooter>&amp;R&amp;P</oddFooter>
  </headerFooter>
</worksheet>
</file>

<file path=xl/worksheets/sheet8.xml><?xml version="1.0" encoding="utf-8"?>
<worksheet xmlns="http://schemas.openxmlformats.org/spreadsheetml/2006/main" xmlns:r="http://schemas.openxmlformats.org/officeDocument/2006/relationships">
  <sheetPr enableFormatConditionsCalculation="0">
    <tabColor rgb="FFFF0000"/>
    <pageSetUpPr fitToPage="1"/>
  </sheetPr>
  <dimension ref="A1:I532"/>
  <sheetViews>
    <sheetView workbookViewId="0">
      <selection activeCell="F18" sqref="F18"/>
    </sheetView>
  </sheetViews>
  <sheetFormatPr defaultColWidth="8.85546875" defaultRowHeight="15"/>
  <cols>
    <col min="1" max="1" width="7.7109375" customWidth="1"/>
    <col min="2" max="2" width="58.140625" customWidth="1"/>
    <col min="3" max="4" width="10.7109375" customWidth="1"/>
    <col min="5" max="5" width="12.7109375" customWidth="1"/>
    <col min="6" max="6" width="10.7109375" customWidth="1"/>
    <col min="7" max="7" width="15.28515625" customWidth="1"/>
    <col min="8" max="32" width="15.7109375" customWidth="1"/>
  </cols>
  <sheetData>
    <row r="1" spans="1:9" ht="15.75">
      <c r="A1" s="293" t="s">
        <v>391</v>
      </c>
      <c r="B1" s="293"/>
      <c r="C1" s="293"/>
      <c r="D1" s="293"/>
      <c r="E1" s="293"/>
      <c r="F1" s="293"/>
      <c r="G1" s="293"/>
    </row>
    <row r="2" spans="1:9" ht="15.75">
      <c r="A2" s="293" t="s">
        <v>363</v>
      </c>
      <c r="B2" s="293"/>
      <c r="C2" s="293"/>
      <c r="D2" s="293"/>
      <c r="E2" s="293"/>
      <c r="F2" s="293"/>
      <c r="G2" s="293"/>
    </row>
    <row r="3" spans="1:9" ht="15.6" customHeight="1">
      <c r="A3" s="297" t="s">
        <v>1699</v>
      </c>
      <c r="B3" s="297"/>
      <c r="C3" s="297"/>
      <c r="D3" s="297"/>
      <c r="E3" s="297"/>
      <c r="F3" s="297"/>
      <c r="G3" s="297"/>
    </row>
    <row r="4" spans="1:9" ht="15.75">
      <c r="A4" s="130" t="s">
        <v>1014</v>
      </c>
      <c r="B4" s="130"/>
      <c r="C4" s="130"/>
      <c r="D4" s="130"/>
      <c r="E4" s="296" t="s">
        <v>1738</v>
      </c>
      <c r="F4" s="296"/>
      <c r="G4" s="296"/>
    </row>
    <row r="6" spans="1:9" ht="18.75">
      <c r="A6" s="332" t="s">
        <v>390</v>
      </c>
      <c r="B6" s="332"/>
      <c r="C6" s="332"/>
      <c r="D6" s="332"/>
      <c r="E6" s="332"/>
      <c r="F6" s="332"/>
      <c r="G6" s="332"/>
    </row>
    <row r="7" spans="1:9" ht="18.75">
      <c r="A7" s="332" t="s">
        <v>1703</v>
      </c>
      <c r="B7" s="332"/>
      <c r="C7" s="332"/>
      <c r="D7" s="332"/>
      <c r="E7" s="332"/>
      <c r="F7" s="332"/>
      <c r="G7" s="332"/>
    </row>
    <row r="8" spans="1:9">
      <c r="A8" s="330" t="s">
        <v>617</v>
      </c>
      <c r="B8" s="330"/>
      <c r="C8" s="109"/>
      <c r="G8" s="110" t="s">
        <v>618</v>
      </c>
    </row>
    <row r="9" spans="1:9" ht="14.45" customHeight="1">
      <c r="A9" s="331" t="s">
        <v>518</v>
      </c>
      <c r="B9" s="328" t="s">
        <v>251</v>
      </c>
      <c r="C9" s="328" t="s">
        <v>373</v>
      </c>
      <c r="D9" s="328" t="s">
        <v>500</v>
      </c>
      <c r="E9" s="328" t="s">
        <v>591</v>
      </c>
      <c r="F9" s="328" t="s">
        <v>374</v>
      </c>
      <c r="G9" s="328" t="s">
        <v>633</v>
      </c>
    </row>
    <row r="10" spans="1:9" ht="21" customHeight="1">
      <c r="A10" s="331"/>
      <c r="B10" s="329"/>
      <c r="C10" s="329"/>
      <c r="D10" s="329"/>
      <c r="E10" s="329"/>
      <c r="F10" s="329"/>
      <c r="G10" s="329"/>
    </row>
    <row r="11" spans="1:9">
      <c r="A11" s="112" t="s">
        <v>448</v>
      </c>
      <c r="B11" s="112" t="s">
        <v>442</v>
      </c>
      <c r="C11" s="112" t="s">
        <v>441</v>
      </c>
      <c r="D11" s="112" t="s">
        <v>449</v>
      </c>
      <c r="E11" s="112" t="s">
        <v>450</v>
      </c>
      <c r="F11" s="112" t="s">
        <v>542</v>
      </c>
      <c r="G11" s="112" t="s">
        <v>543</v>
      </c>
    </row>
    <row r="12" spans="1:9" ht="31.5">
      <c r="A12" s="136" t="s">
        <v>448</v>
      </c>
      <c r="B12" s="135" t="s">
        <v>574</v>
      </c>
      <c r="C12" s="136" t="s">
        <v>573</v>
      </c>
      <c r="D12" s="136"/>
      <c r="E12" s="136"/>
      <c r="F12" s="136"/>
      <c r="G12" s="137">
        <v>77441526.909999996</v>
      </c>
      <c r="H12" s="263"/>
      <c r="I12" s="263"/>
    </row>
    <row r="13" spans="1:9" ht="15.75">
      <c r="A13" s="220">
        <f>A12+1</f>
        <v>2</v>
      </c>
      <c r="B13" s="135" t="s">
        <v>619</v>
      </c>
      <c r="C13" s="136" t="s">
        <v>573</v>
      </c>
      <c r="D13" s="136" t="s">
        <v>501</v>
      </c>
      <c r="E13" s="136"/>
      <c r="F13" s="136"/>
      <c r="G13" s="137">
        <v>8992115.9100000001</v>
      </c>
    </row>
    <row r="14" spans="1:9" ht="47.25">
      <c r="A14" s="220">
        <f t="shared" ref="A14:A77" si="0">A13+1</f>
        <v>3</v>
      </c>
      <c r="B14" s="135" t="s">
        <v>495</v>
      </c>
      <c r="C14" s="136" t="s">
        <v>573</v>
      </c>
      <c r="D14" s="136" t="s">
        <v>474</v>
      </c>
      <c r="E14" s="136"/>
      <c r="F14" s="136"/>
      <c r="G14" s="137">
        <v>8939815.9100000001</v>
      </c>
    </row>
    <row r="15" spans="1:9" ht="31.5">
      <c r="A15" s="220">
        <f t="shared" si="0"/>
        <v>4</v>
      </c>
      <c r="B15" s="135" t="s">
        <v>620</v>
      </c>
      <c r="C15" s="136" t="s">
        <v>573</v>
      </c>
      <c r="D15" s="136" t="s">
        <v>474</v>
      </c>
      <c r="E15" s="136" t="s">
        <v>3</v>
      </c>
      <c r="F15" s="136"/>
      <c r="G15" s="137">
        <v>8939815.9100000001</v>
      </c>
    </row>
    <row r="16" spans="1:9" ht="31.5">
      <c r="A16" s="220">
        <f t="shared" si="0"/>
        <v>5</v>
      </c>
      <c r="B16" s="135" t="s">
        <v>621</v>
      </c>
      <c r="C16" s="136" t="s">
        <v>573</v>
      </c>
      <c r="D16" s="136" t="s">
        <v>474</v>
      </c>
      <c r="E16" s="136" t="s">
        <v>4</v>
      </c>
      <c r="F16" s="136"/>
      <c r="G16" s="137">
        <v>8939815.9100000001</v>
      </c>
    </row>
    <row r="17" spans="1:7" ht="78.75">
      <c r="A17" s="220">
        <f t="shared" si="0"/>
        <v>6</v>
      </c>
      <c r="B17" s="135" t="s">
        <v>622</v>
      </c>
      <c r="C17" s="136" t="s">
        <v>573</v>
      </c>
      <c r="D17" s="136" t="s">
        <v>474</v>
      </c>
      <c r="E17" s="136" t="s">
        <v>72</v>
      </c>
      <c r="F17" s="136"/>
      <c r="G17" s="137">
        <v>6507057.6799999997</v>
      </c>
    </row>
    <row r="18" spans="1:7" ht="78.75">
      <c r="A18" s="220">
        <f t="shared" si="0"/>
        <v>7</v>
      </c>
      <c r="B18" s="135" t="s">
        <v>623</v>
      </c>
      <c r="C18" s="136" t="s">
        <v>573</v>
      </c>
      <c r="D18" s="136" t="s">
        <v>474</v>
      </c>
      <c r="E18" s="136" t="s">
        <v>72</v>
      </c>
      <c r="F18" s="136" t="s">
        <v>256</v>
      </c>
      <c r="G18" s="137">
        <v>5972792.8600000003</v>
      </c>
    </row>
    <row r="19" spans="1:7" ht="31.5">
      <c r="A19" s="220">
        <f t="shared" si="0"/>
        <v>8</v>
      </c>
      <c r="B19" s="132" t="s">
        <v>624</v>
      </c>
      <c r="C19" s="133" t="s">
        <v>573</v>
      </c>
      <c r="D19" s="133" t="s">
        <v>474</v>
      </c>
      <c r="E19" s="133" t="s">
        <v>72</v>
      </c>
      <c r="F19" s="133" t="s">
        <v>270</v>
      </c>
      <c r="G19" s="134">
        <v>5972792.8600000003</v>
      </c>
    </row>
    <row r="20" spans="1:7" ht="31.5">
      <c r="A20" s="220">
        <f t="shared" si="0"/>
        <v>9</v>
      </c>
      <c r="B20" s="135" t="s">
        <v>950</v>
      </c>
      <c r="C20" s="136" t="s">
        <v>573</v>
      </c>
      <c r="D20" s="136" t="s">
        <v>474</v>
      </c>
      <c r="E20" s="136" t="s">
        <v>72</v>
      </c>
      <c r="F20" s="136" t="s">
        <v>625</v>
      </c>
      <c r="G20" s="137">
        <v>534264.81999999995</v>
      </c>
    </row>
    <row r="21" spans="1:7" ht="31.5">
      <c r="A21" s="220">
        <f t="shared" si="0"/>
        <v>10</v>
      </c>
      <c r="B21" s="132" t="s">
        <v>626</v>
      </c>
      <c r="C21" s="133" t="s">
        <v>573</v>
      </c>
      <c r="D21" s="133" t="s">
        <v>474</v>
      </c>
      <c r="E21" s="133" t="s">
        <v>72</v>
      </c>
      <c r="F21" s="133" t="s">
        <v>257</v>
      </c>
      <c r="G21" s="134">
        <v>534264.81999999995</v>
      </c>
    </row>
    <row r="22" spans="1:7" ht="78.75">
      <c r="A22" s="220">
        <f t="shared" si="0"/>
        <v>11</v>
      </c>
      <c r="B22" s="135" t="s">
        <v>627</v>
      </c>
      <c r="C22" s="136" t="s">
        <v>573</v>
      </c>
      <c r="D22" s="136" t="s">
        <v>474</v>
      </c>
      <c r="E22" s="136" t="s">
        <v>73</v>
      </c>
      <c r="F22" s="136"/>
      <c r="G22" s="137">
        <v>2432758.23</v>
      </c>
    </row>
    <row r="23" spans="1:7" ht="78.75">
      <c r="A23" s="220">
        <f t="shared" si="0"/>
        <v>12</v>
      </c>
      <c r="B23" s="135" t="s">
        <v>623</v>
      </c>
      <c r="C23" s="136" t="s">
        <v>573</v>
      </c>
      <c r="D23" s="136" t="s">
        <v>474</v>
      </c>
      <c r="E23" s="136" t="s">
        <v>73</v>
      </c>
      <c r="F23" s="136" t="s">
        <v>256</v>
      </c>
      <c r="G23" s="137">
        <v>2325538.23</v>
      </c>
    </row>
    <row r="24" spans="1:7" ht="31.5">
      <c r="A24" s="220">
        <f t="shared" si="0"/>
        <v>13</v>
      </c>
      <c r="B24" s="132" t="s">
        <v>624</v>
      </c>
      <c r="C24" s="133" t="s">
        <v>573</v>
      </c>
      <c r="D24" s="133" t="s">
        <v>474</v>
      </c>
      <c r="E24" s="133" t="s">
        <v>73</v>
      </c>
      <c r="F24" s="133" t="s">
        <v>270</v>
      </c>
      <c r="G24" s="134">
        <v>2325538.23</v>
      </c>
    </row>
    <row r="25" spans="1:7" ht="31.5">
      <c r="A25" s="220">
        <f t="shared" si="0"/>
        <v>14</v>
      </c>
      <c r="B25" s="135" t="s">
        <v>950</v>
      </c>
      <c r="C25" s="136" t="s">
        <v>573</v>
      </c>
      <c r="D25" s="136" t="s">
        <v>474</v>
      </c>
      <c r="E25" s="136" t="s">
        <v>73</v>
      </c>
      <c r="F25" s="136" t="s">
        <v>625</v>
      </c>
      <c r="G25" s="137">
        <v>107220</v>
      </c>
    </row>
    <row r="26" spans="1:7" ht="31.5">
      <c r="A26" s="220">
        <f t="shared" si="0"/>
        <v>15</v>
      </c>
      <c r="B26" s="132" t="s">
        <v>626</v>
      </c>
      <c r="C26" s="133" t="s">
        <v>573</v>
      </c>
      <c r="D26" s="133" t="s">
        <v>474</v>
      </c>
      <c r="E26" s="133" t="s">
        <v>73</v>
      </c>
      <c r="F26" s="133" t="s">
        <v>257</v>
      </c>
      <c r="G26" s="134">
        <v>107220</v>
      </c>
    </row>
    <row r="27" spans="1:7" ht="15.75">
      <c r="A27" s="220">
        <f t="shared" si="0"/>
        <v>16</v>
      </c>
      <c r="B27" s="135" t="s">
        <v>497</v>
      </c>
      <c r="C27" s="136" t="s">
        <v>573</v>
      </c>
      <c r="D27" s="136" t="s">
        <v>475</v>
      </c>
      <c r="E27" s="136"/>
      <c r="F27" s="136"/>
      <c r="G27" s="137">
        <v>52300</v>
      </c>
    </row>
    <row r="28" spans="1:7" ht="15.75">
      <c r="A28" s="220">
        <f t="shared" si="0"/>
        <v>17</v>
      </c>
      <c r="B28" s="135" t="s">
        <v>628</v>
      </c>
      <c r="C28" s="136" t="s">
        <v>573</v>
      </c>
      <c r="D28" s="136" t="s">
        <v>475</v>
      </c>
      <c r="E28" s="136" t="s">
        <v>5</v>
      </c>
      <c r="F28" s="136"/>
      <c r="G28" s="137">
        <v>52300</v>
      </c>
    </row>
    <row r="29" spans="1:7" ht="63">
      <c r="A29" s="220">
        <f t="shared" si="0"/>
        <v>18</v>
      </c>
      <c r="B29" s="135" t="s">
        <v>629</v>
      </c>
      <c r="C29" s="136" t="s">
        <v>573</v>
      </c>
      <c r="D29" s="136" t="s">
        <v>475</v>
      </c>
      <c r="E29" s="136" t="s">
        <v>1627</v>
      </c>
      <c r="F29" s="136"/>
      <c r="G29" s="137">
        <v>52300</v>
      </c>
    </row>
    <row r="30" spans="1:7" ht="15.75">
      <c r="A30" s="220">
        <f t="shared" si="0"/>
        <v>19</v>
      </c>
      <c r="B30" s="135" t="s">
        <v>335</v>
      </c>
      <c r="C30" s="136" t="s">
        <v>573</v>
      </c>
      <c r="D30" s="136" t="s">
        <v>475</v>
      </c>
      <c r="E30" s="136" t="s">
        <v>1627</v>
      </c>
      <c r="F30" s="136" t="s">
        <v>336</v>
      </c>
      <c r="G30" s="137">
        <v>52300</v>
      </c>
    </row>
    <row r="31" spans="1:7" ht="15.75">
      <c r="A31" s="220">
        <f t="shared" si="0"/>
        <v>20</v>
      </c>
      <c r="B31" s="132" t="s">
        <v>337</v>
      </c>
      <c r="C31" s="133" t="s">
        <v>573</v>
      </c>
      <c r="D31" s="133" t="s">
        <v>475</v>
      </c>
      <c r="E31" s="133" t="s">
        <v>1627</v>
      </c>
      <c r="F31" s="133" t="s">
        <v>338</v>
      </c>
      <c r="G31" s="134">
        <v>52300</v>
      </c>
    </row>
    <row r="32" spans="1:7" ht="15.75">
      <c r="A32" s="220">
        <f t="shared" si="0"/>
        <v>21</v>
      </c>
      <c r="B32" s="135" t="s">
        <v>339</v>
      </c>
      <c r="C32" s="136" t="s">
        <v>573</v>
      </c>
      <c r="D32" s="136" t="s">
        <v>502</v>
      </c>
      <c r="E32" s="136"/>
      <c r="F32" s="136"/>
      <c r="G32" s="137">
        <v>1443900</v>
      </c>
    </row>
    <row r="33" spans="1:7" ht="15.75">
      <c r="A33" s="220">
        <f t="shared" si="0"/>
        <v>22</v>
      </c>
      <c r="B33" s="135" t="s">
        <v>340</v>
      </c>
      <c r="C33" s="136" t="s">
        <v>573</v>
      </c>
      <c r="D33" s="136" t="s">
        <v>476</v>
      </c>
      <c r="E33" s="136"/>
      <c r="F33" s="136"/>
      <c r="G33" s="137">
        <v>1443900</v>
      </c>
    </row>
    <row r="34" spans="1:7" ht="15.75">
      <c r="A34" s="220">
        <f t="shared" si="0"/>
        <v>23</v>
      </c>
      <c r="B34" s="135" t="s">
        <v>628</v>
      </c>
      <c r="C34" s="136" t="s">
        <v>573</v>
      </c>
      <c r="D34" s="136" t="s">
        <v>476</v>
      </c>
      <c r="E34" s="136" t="s">
        <v>5</v>
      </c>
      <c r="F34" s="136"/>
      <c r="G34" s="137">
        <v>1443900</v>
      </c>
    </row>
    <row r="35" spans="1:7" ht="47.25">
      <c r="A35" s="220">
        <f t="shared" si="0"/>
        <v>24</v>
      </c>
      <c r="B35" s="135" t="s">
        <v>341</v>
      </c>
      <c r="C35" s="136" t="s">
        <v>573</v>
      </c>
      <c r="D35" s="136" t="s">
        <v>476</v>
      </c>
      <c r="E35" s="136" t="s">
        <v>1629</v>
      </c>
      <c r="F35" s="136"/>
      <c r="G35" s="137">
        <v>1443900</v>
      </c>
    </row>
    <row r="36" spans="1:7" ht="15.75">
      <c r="A36" s="220">
        <f t="shared" si="0"/>
        <v>25</v>
      </c>
      <c r="B36" s="135" t="s">
        <v>335</v>
      </c>
      <c r="C36" s="136" t="s">
        <v>573</v>
      </c>
      <c r="D36" s="136" t="s">
        <v>476</v>
      </c>
      <c r="E36" s="136" t="s">
        <v>1629</v>
      </c>
      <c r="F36" s="136" t="s">
        <v>336</v>
      </c>
      <c r="G36" s="137">
        <v>1443900</v>
      </c>
    </row>
    <row r="37" spans="1:7" ht="15.75">
      <c r="A37" s="220">
        <f t="shared" si="0"/>
        <v>26</v>
      </c>
      <c r="B37" s="132" t="s">
        <v>337</v>
      </c>
      <c r="C37" s="133" t="s">
        <v>573</v>
      </c>
      <c r="D37" s="133" t="s">
        <v>476</v>
      </c>
      <c r="E37" s="133" t="s">
        <v>1629</v>
      </c>
      <c r="F37" s="133" t="s">
        <v>338</v>
      </c>
      <c r="G37" s="134">
        <v>1443900</v>
      </c>
    </row>
    <row r="38" spans="1:7" ht="15.75">
      <c r="A38" s="220">
        <f t="shared" si="0"/>
        <v>27</v>
      </c>
      <c r="B38" s="135" t="s">
        <v>342</v>
      </c>
      <c r="C38" s="136" t="s">
        <v>573</v>
      </c>
      <c r="D38" s="136" t="s">
        <v>508</v>
      </c>
      <c r="E38" s="136"/>
      <c r="F38" s="136"/>
      <c r="G38" s="137">
        <v>430000</v>
      </c>
    </row>
    <row r="39" spans="1:7" ht="15.75">
      <c r="A39" s="220">
        <f t="shared" si="0"/>
        <v>28</v>
      </c>
      <c r="B39" s="135" t="s">
        <v>566</v>
      </c>
      <c r="C39" s="136" t="s">
        <v>573</v>
      </c>
      <c r="D39" s="136" t="s">
        <v>477</v>
      </c>
      <c r="E39" s="136"/>
      <c r="F39" s="136"/>
      <c r="G39" s="137">
        <v>430000</v>
      </c>
    </row>
    <row r="40" spans="1:7" ht="15.75">
      <c r="A40" s="220">
        <f t="shared" si="0"/>
        <v>29</v>
      </c>
      <c r="B40" s="135" t="s">
        <v>628</v>
      </c>
      <c r="C40" s="136" t="s">
        <v>573</v>
      </c>
      <c r="D40" s="136" t="s">
        <v>477</v>
      </c>
      <c r="E40" s="136" t="s">
        <v>5</v>
      </c>
      <c r="F40" s="136"/>
      <c r="G40" s="137">
        <v>430000</v>
      </c>
    </row>
    <row r="41" spans="1:7" ht="63">
      <c r="A41" s="220">
        <f t="shared" si="0"/>
        <v>30</v>
      </c>
      <c r="B41" s="135" t="s">
        <v>6</v>
      </c>
      <c r="C41" s="136" t="s">
        <v>573</v>
      </c>
      <c r="D41" s="136" t="s">
        <v>477</v>
      </c>
      <c r="E41" s="136" t="s">
        <v>1628</v>
      </c>
      <c r="F41" s="136"/>
      <c r="G41" s="137">
        <v>430000</v>
      </c>
    </row>
    <row r="42" spans="1:7" ht="15.75">
      <c r="A42" s="220">
        <f t="shared" si="0"/>
        <v>31</v>
      </c>
      <c r="B42" s="135" t="s">
        <v>335</v>
      </c>
      <c r="C42" s="136" t="s">
        <v>573</v>
      </c>
      <c r="D42" s="136" t="s">
        <v>477</v>
      </c>
      <c r="E42" s="136" t="s">
        <v>1628</v>
      </c>
      <c r="F42" s="136" t="s">
        <v>336</v>
      </c>
      <c r="G42" s="137">
        <v>430000</v>
      </c>
    </row>
    <row r="43" spans="1:7" ht="15.75">
      <c r="A43" s="220">
        <f t="shared" si="0"/>
        <v>32</v>
      </c>
      <c r="B43" s="132" t="s">
        <v>7</v>
      </c>
      <c r="C43" s="133" t="s">
        <v>573</v>
      </c>
      <c r="D43" s="133" t="s">
        <v>477</v>
      </c>
      <c r="E43" s="133" t="s">
        <v>1628</v>
      </c>
      <c r="F43" s="133" t="s">
        <v>268</v>
      </c>
      <c r="G43" s="134">
        <v>430000</v>
      </c>
    </row>
    <row r="44" spans="1:7" ht="31.5">
      <c r="A44" s="220">
        <f t="shared" si="0"/>
        <v>33</v>
      </c>
      <c r="B44" s="135" t="s">
        <v>344</v>
      </c>
      <c r="C44" s="136" t="s">
        <v>573</v>
      </c>
      <c r="D44" s="136" t="s">
        <v>511</v>
      </c>
      <c r="E44" s="136"/>
      <c r="F44" s="136"/>
      <c r="G44" s="137">
        <v>20000</v>
      </c>
    </row>
    <row r="45" spans="1:7" ht="31.5">
      <c r="A45" s="220">
        <f t="shared" si="0"/>
        <v>34</v>
      </c>
      <c r="B45" s="135" t="s">
        <v>253</v>
      </c>
      <c r="C45" s="136" t="s">
        <v>573</v>
      </c>
      <c r="D45" s="136" t="s">
        <v>478</v>
      </c>
      <c r="E45" s="136"/>
      <c r="F45" s="136"/>
      <c r="G45" s="137">
        <v>20000</v>
      </c>
    </row>
    <row r="46" spans="1:7" ht="31.5">
      <c r="A46" s="220">
        <f t="shared" si="0"/>
        <v>35</v>
      </c>
      <c r="B46" s="135" t="s">
        <v>620</v>
      </c>
      <c r="C46" s="136" t="s">
        <v>573</v>
      </c>
      <c r="D46" s="136" t="s">
        <v>478</v>
      </c>
      <c r="E46" s="136" t="s">
        <v>3</v>
      </c>
      <c r="F46" s="136"/>
      <c r="G46" s="137">
        <v>20000</v>
      </c>
    </row>
    <row r="47" spans="1:7" ht="31.5">
      <c r="A47" s="220">
        <f t="shared" si="0"/>
        <v>36</v>
      </c>
      <c r="B47" s="135" t="s">
        <v>345</v>
      </c>
      <c r="C47" s="136" t="s">
        <v>573</v>
      </c>
      <c r="D47" s="136" t="s">
        <v>478</v>
      </c>
      <c r="E47" s="136" t="s">
        <v>8</v>
      </c>
      <c r="F47" s="136"/>
      <c r="G47" s="137">
        <v>20000</v>
      </c>
    </row>
    <row r="48" spans="1:7" ht="63">
      <c r="A48" s="220">
        <f t="shared" si="0"/>
        <v>37</v>
      </c>
      <c r="B48" s="135" t="s">
        <v>346</v>
      </c>
      <c r="C48" s="136" t="s">
        <v>573</v>
      </c>
      <c r="D48" s="136" t="s">
        <v>478</v>
      </c>
      <c r="E48" s="136" t="s">
        <v>74</v>
      </c>
      <c r="F48" s="136"/>
      <c r="G48" s="137">
        <v>20000</v>
      </c>
    </row>
    <row r="49" spans="1:7" ht="31.5">
      <c r="A49" s="220">
        <f t="shared" si="0"/>
        <v>38</v>
      </c>
      <c r="B49" s="135" t="s">
        <v>347</v>
      </c>
      <c r="C49" s="136" t="s">
        <v>573</v>
      </c>
      <c r="D49" s="136" t="s">
        <v>478</v>
      </c>
      <c r="E49" s="136" t="s">
        <v>74</v>
      </c>
      <c r="F49" s="136" t="s">
        <v>348</v>
      </c>
      <c r="G49" s="137">
        <v>20000</v>
      </c>
    </row>
    <row r="50" spans="1:7" ht="15.75">
      <c r="A50" s="220">
        <f t="shared" si="0"/>
        <v>39</v>
      </c>
      <c r="B50" s="132" t="s">
        <v>349</v>
      </c>
      <c r="C50" s="133" t="s">
        <v>573</v>
      </c>
      <c r="D50" s="133" t="s">
        <v>478</v>
      </c>
      <c r="E50" s="133" t="s">
        <v>74</v>
      </c>
      <c r="F50" s="133" t="s">
        <v>350</v>
      </c>
      <c r="G50" s="134">
        <v>20000</v>
      </c>
    </row>
    <row r="51" spans="1:7" ht="47.25">
      <c r="A51" s="220">
        <f t="shared" si="0"/>
        <v>40</v>
      </c>
      <c r="B51" s="135" t="s">
        <v>952</v>
      </c>
      <c r="C51" s="136" t="s">
        <v>573</v>
      </c>
      <c r="D51" s="136" t="s">
        <v>512</v>
      </c>
      <c r="E51" s="136"/>
      <c r="F51" s="136"/>
      <c r="G51" s="137">
        <v>66555511</v>
      </c>
    </row>
    <row r="52" spans="1:7" ht="47.25">
      <c r="A52" s="220">
        <f t="shared" si="0"/>
        <v>41</v>
      </c>
      <c r="B52" s="135" t="s">
        <v>322</v>
      </c>
      <c r="C52" s="136" t="s">
        <v>573</v>
      </c>
      <c r="D52" s="136" t="s">
        <v>479</v>
      </c>
      <c r="E52" s="136"/>
      <c r="F52" s="136"/>
      <c r="G52" s="137">
        <v>22643361</v>
      </c>
    </row>
    <row r="53" spans="1:7" ht="31.5">
      <c r="A53" s="220">
        <f t="shared" si="0"/>
        <v>42</v>
      </c>
      <c r="B53" s="135" t="s">
        <v>620</v>
      </c>
      <c r="C53" s="136" t="s">
        <v>573</v>
      </c>
      <c r="D53" s="136" t="s">
        <v>479</v>
      </c>
      <c r="E53" s="136" t="s">
        <v>3</v>
      </c>
      <c r="F53" s="136"/>
      <c r="G53" s="137">
        <v>22643361</v>
      </c>
    </row>
    <row r="54" spans="1:7" ht="63">
      <c r="A54" s="220">
        <f t="shared" si="0"/>
        <v>43</v>
      </c>
      <c r="B54" s="135" t="s">
        <v>323</v>
      </c>
      <c r="C54" s="136" t="s">
        <v>573</v>
      </c>
      <c r="D54" s="136" t="s">
        <v>479</v>
      </c>
      <c r="E54" s="136" t="s">
        <v>9</v>
      </c>
      <c r="F54" s="136"/>
      <c r="G54" s="137">
        <v>22643361</v>
      </c>
    </row>
    <row r="55" spans="1:7" ht="110.25">
      <c r="A55" s="220">
        <f t="shared" si="0"/>
        <v>44</v>
      </c>
      <c r="B55" s="138" t="s">
        <v>324</v>
      </c>
      <c r="C55" s="136" t="s">
        <v>573</v>
      </c>
      <c r="D55" s="136" t="s">
        <v>479</v>
      </c>
      <c r="E55" s="136" t="s">
        <v>75</v>
      </c>
      <c r="F55" s="136"/>
      <c r="G55" s="137">
        <v>10131661</v>
      </c>
    </row>
    <row r="56" spans="1:7" ht="15.75">
      <c r="A56" s="220">
        <f t="shared" si="0"/>
        <v>45</v>
      </c>
      <c r="B56" s="135" t="s">
        <v>335</v>
      </c>
      <c r="C56" s="136" t="s">
        <v>573</v>
      </c>
      <c r="D56" s="136" t="s">
        <v>479</v>
      </c>
      <c r="E56" s="136" t="s">
        <v>75</v>
      </c>
      <c r="F56" s="136" t="s">
        <v>336</v>
      </c>
      <c r="G56" s="137">
        <v>10131661</v>
      </c>
    </row>
    <row r="57" spans="1:7" ht="15.75">
      <c r="A57" s="220">
        <f t="shared" si="0"/>
        <v>46</v>
      </c>
      <c r="B57" s="132" t="s">
        <v>325</v>
      </c>
      <c r="C57" s="133" t="s">
        <v>573</v>
      </c>
      <c r="D57" s="133" t="s">
        <v>479</v>
      </c>
      <c r="E57" s="133" t="s">
        <v>75</v>
      </c>
      <c r="F57" s="133" t="s">
        <v>326</v>
      </c>
      <c r="G57" s="134">
        <v>10131661</v>
      </c>
    </row>
    <row r="58" spans="1:7" ht="110.25">
      <c r="A58" s="220">
        <f t="shared" si="0"/>
        <v>47</v>
      </c>
      <c r="B58" s="138" t="s">
        <v>327</v>
      </c>
      <c r="C58" s="136" t="s">
        <v>573</v>
      </c>
      <c r="D58" s="136" t="s">
        <v>479</v>
      </c>
      <c r="E58" s="136" t="s">
        <v>76</v>
      </c>
      <c r="F58" s="136"/>
      <c r="G58" s="137">
        <v>12511700</v>
      </c>
    </row>
    <row r="59" spans="1:7" ht="15.75">
      <c r="A59" s="220">
        <f t="shared" si="0"/>
        <v>48</v>
      </c>
      <c r="B59" s="135" t="s">
        <v>335</v>
      </c>
      <c r="C59" s="136" t="s">
        <v>573</v>
      </c>
      <c r="D59" s="136" t="s">
        <v>479</v>
      </c>
      <c r="E59" s="136" t="s">
        <v>76</v>
      </c>
      <c r="F59" s="136" t="s">
        <v>336</v>
      </c>
      <c r="G59" s="137">
        <v>12511700</v>
      </c>
    </row>
    <row r="60" spans="1:7" ht="15.75">
      <c r="A60" s="220">
        <f t="shared" si="0"/>
        <v>49</v>
      </c>
      <c r="B60" s="132" t="s">
        <v>325</v>
      </c>
      <c r="C60" s="133" t="s">
        <v>573</v>
      </c>
      <c r="D60" s="133" t="s">
        <v>479</v>
      </c>
      <c r="E60" s="133" t="s">
        <v>76</v>
      </c>
      <c r="F60" s="133" t="s">
        <v>326</v>
      </c>
      <c r="G60" s="134">
        <v>12511700</v>
      </c>
    </row>
    <row r="61" spans="1:7" ht="100.5" customHeight="1">
      <c r="A61" s="220">
        <f t="shared" si="0"/>
        <v>50</v>
      </c>
      <c r="B61" s="135" t="s">
        <v>10</v>
      </c>
      <c r="C61" s="136" t="s">
        <v>573</v>
      </c>
      <c r="D61" s="136" t="s">
        <v>11</v>
      </c>
      <c r="E61" s="136"/>
      <c r="F61" s="136"/>
      <c r="G61" s="137">
        <v>43912150</v>
      </c>
    </row>
    <row r="62" spans="1:7" ht="31.5">
      <c r="A62" s="220">
        <f t="shared" si="0"/>
        <v>51</v>
      </c>
      <c r="B62" s="135" t="s">
        <v>620</v>
      </c>
      <c r="C62" s="136" t="s">
        <v>573</v>
      </c>
      <c r="D62" s="136" t="s">
        <v>11</v>
      </c>
      <c r="E62" s="136" t="s">
        <v>3</v>
      </c>
      <c r="F62" s="136"/>
      <c r="G62" s="137">
        <v>43912150</v>
      </c>
    </row>
    <row r="63" spans="1:7" ht="63">
      <c r="A63" s="220">
        <f t="shared" si="0"/>
        <v>52</v>
      </c>
      <c r="B63" s="135" t="s">
        <v>323</v>
      </c>
      <c r="C63" s="136" t="s">
        <v>573</v>
      </c>
      <c r="D63" s="136" t="s">
        <v>11</v>
      </c>
      <c r="E63" s="136" t="s">
        <v>9</v>
      </c>
      <c r="F63" s="136"/>
      <c r="G63" s="137">
        <v>43912150</v>
      </c>
    </row>
    <row r="64" spans="1:7" ht="110.25">
      <c r="A64" s="220">
        <f t="shared" si="0"/>
        <v>53</v>
      </c>
      <c r="B64" s="138" t="s">
        <v>1624</v>
      </c>
      <c r="C64" s="136" t="s">
        <v>573</v>
      </c>
      <c r="D64" s="136" t="s">
        <v>11</v>
      </c>
      <c r="E64" s="136" t="s">
        <v>1625</v>
      </c>
      <c r="F64" s="136"/>
      <c r="G64" s="137">
        <v>43912150</v>
      </c>
    </row>
    <row r="65" spans="1:7" ht="15.75">
      <c r="A65" s="220">
        <f t="shared" si="0"/>
        <v>54</v>
      </c>
      <c r="B65" s="135" t="s">
        <v>335</v>
      </c>
      <c r="C65" s="136" t="s">
        <v>573</v>
      </c>
      <c r="D65" s="136" t="s">
        <v>11</v>
      </c>
      <c r="E65" s="136" t="s">
        <v>1625</v>
      </c>
      <c r="F65" s="136" t="s">
        <v>336</v>
      </c>
      <c r="G65" s="137">
        <v>43912150</v>
      </c>
    </row>
    <row r="66" spans="1:7" ht="15.75">
      <c r="A66" s="220">
        <f t="shared" si="0"/>
        <v>55</v>
      </c>
      <c r="B66" s="132" t="s">
        <v>461</v>
      </c>
      <c r="C66" s="133" t="s">
        <v>573</v>
      </c>
      <c r="D66" s="133" t="s">
        <v>11</v>
      </c>
      <c r="E66" s="133" t="s">
        <v>1625</v>
      </c>
      <c r="F66" s="133" t="s">
        <v>343</v>
      </c>
      <c r="G66" s="134">
        <v>43912150</v>
      </c>
    </row>
    <row r="67" spans="1:7" ht="31.5">
      <c r="A67" s="220">
        <f t="shared" si="0"/>
        <v>56</v>
      </c>
      <c r="B67" s="135" t="s">
        <v>328</v>
      </c>
      <c r="C67" s="136" t="s">
        <v>269</v>
      </c>
      <c r="D67" s="136"/>
      <c r="E67" s="136"/>
      <c r="F67" s="136"/>
      <c r="G67" s="137">
        <v>9055177.7100000009</v>
      </c>
    </row>
    <row r="68" spans="1:7" ht="15.75">
      <c r="A68" s="220">
        <f t="shared" si="0"/>
        <v>57</v>
      </c>
      <c r="B68" s="135" t="s">
        <v>619</v>
      </c>
      <c r="C68" s="136" t="s">
        <v>269</v>
      </c>
      <c r="D68" s="136" t="s">
        <v>501</v>
      </c>
      <c r="E68" s="136"/>
      <c r="F68" s="136"/>
      <c r="G68" s="137">
        <v>3047940.79</v>
      </c>
    </row>
    <row r="69" spans="1:7" ht="63">
      <c r="A69" s="220">
        <f t="shared" si="0"/>
        <v>58</v>
      </c>
      <c r="B69" s="135" t="s">
        <v>452</v>
      </c>
      <c r="C69" s="136" t="s">
        <v>269</v>
      </c>
      <c r="D69" s="136" t="s">
        <v>480</v>
      </c>
      <c r="E69" s="136"/>
      <c r="F69" s="136"/>
      <c r="G69" s="137">
        <v>3047940.79</v>
      </c>
    </row>
    <row r="70" spans="1:7" ht="47.25">
      <c r="A70" s="220">
        <f t="shared" si="0"/>
        <v>59</v>
      </c>
      <c r="B70" s="135" t="s">
        <v>329</v>
      </c>
      <c r="C70" s="136" t="s">
        <v>269</v>
      </c>
      <c r="D70" s="136" t="s">
        <v>480</v>
      </c>
      <c r="E70" s="136" t="s">
        <v>12</v>
      </c>
      <c r="F70" s="136"/>
      <c r="G70" s="137">
        <v>3047940.79</v>
      </c>
    </row>
    <row r="71" spans="1:7" ht="31.5">
      <c r="A71" s="220">
        <f t="shared" si="0"/>
        <v>60</v>
      </c>
      <c r="B71" s="135" t="s">
        <v>330</v>
      </c>
      <c r="C71" s="136" t="s">
        <v>269</v>
      </c>
      <c r="D71" s="136" t="s">
        <v>480</v>
      </c>
      <c r="E71" s="136" t="s">
        <v>13</v>
      </c>
      <c r="F71" s="136"/>
      <c r="G71" s="137">
        <v>216650</v>
      </c>
    </row>
    <row r="72" spans="1:7" ht="78.75">
      <c r="A72" s="220">
        <f t="shared" si="0"/>
        <v>61</v>
      </c>
      <c r="B72" s="135" t="s">
        <v>331</v>
      </c>
      <c r="C72" s="136" t="s">
        <v>269</v>
      </c>
      <c r="D72" s="136" t="s">
        <v>480</v>
      </c>
      <c r="E72" s="136" t="s">
        <v>77</v>
      </c>
      <c r="F72" s="136"/>
      <c r="G72" s="137">
        <v>216650</v>
      </c>
    </row>
    <row r="73" spans="1:7" ht="31.5">
      <c r="A73" s="220">
        <f t="shared" si="0"/>
        <v>62</v>
      </c>
      <c r="B73" s="135" t="s">
        <v>950</v>
      </c>
      <c r="C73" s="136" t="s">
        <v>269</v>
      </c>
      <c r="D73" s="136" t="s">
        <v>480</v>
      </c>
      <c r="E73" s="136" t="s">
        <v>77</v>
      </c>
      <c r="F73" s="136" t="s">
        <v>625</v>
      </c>
      <c r="G73" s="137">
        <v>216650</v>
      </c>
    </row>
    <row r="74" spans="1:7" ht="31.5">
      <c r="A74" s="220">
        <f t="shared" si="0"/>
        <v>63</v>
      </c>
      <c r="B74" s="132" t="s">
        <v>626</v>
      </c>
      <c r="C74" s="133" t="s">
        <v>269</v>
      </c>
      <c r="D74" s="133" t="s">
        <v>480</v>
      </c>
      <c r="E74" s="133" t="s">
        <v>77</v>
      </c>
      <c r="F74" s="133" t="s">
        <v>257</v>
      </c>
      <c r="G74" s="134">
        <v>216650</v>
      </c>
    </row>
    <row r="75" spans="1:7" ht="31.5">
      <c r="A75" s="220">
        <f t="shared" si="0"/>
        <v>64</v>
      </c>
      <c r="B75" s="135" t="s">
        <v>332</v>
      </c>
      <c r="C75" s="136" t="s">
        <v>269</v>
      </c>
      <c r="D75" s="136" t="s">
        <v>480</v>
      </c>
      <c r="E75" s="136" t="s">
        <v>14</v>
      </c>
      <c r="F75" s="136"/>
      <c r="G75" s="137">
        <v>356805</v>
      </c>
    </row>
    <row r="76" spans="1:7" ht="78.75">
      <c r="A76" s="220">
        <f t="shared" si="0"/>
        <v>65</v>
      </c>
      <c r="B76" s="135" t="s">
        <v>528</v>
      </c>
      <c r="C76" s="136" t="s">
        <v>269</v>
      </c>
      <c r="D76" s="136" t="s">
        <v>480</v>
      </c>
      <c r="E76" s="136" t="s">
        <v>78</v>
      </c>
      <c r="F76" s="136"/>
      <c r="G76" s="137">
        <v>124992</v>
      </c>
    </row>
    <row r="77" spans="1:7" ht="31.5">
      <c r="A77" s="220">
        <f t="shared" si="0"/>
        <v>66</v>
      </c>
      <c r="B77" s="135" t="s">
        <v>950</v>
      </c>
      <c r="C77" s="136" t="s">
        <v>269</v>
      </c>
      <c r="D77" s="136" t="s">
        <v>480</v>
      </c>
      <c r="E77" s="136" t="s">
        <v>78</v>
      </c>
      <c r="F77" s="136" t="s">
        <v>625</v>
      </c>
      <c r="G77" s="137">
        <v>124992</v>
      </c>
    </row>
    <row r="78" spans="1:7" ht="31.5">
      <c r="A78" s="220">
        <f t="shared" ref="A78:A141" si="1">A77+1</f>
        <v>67</v>
      </c>
      <c r="B78" s="132" t="s">
        <v>626</v>
      </c>
      <c r="C78" s="133" t="s">
        <v>269</v>
      </c>
      <c r="D78" s="133" t="s">
        <v>480</v>
      </c>
      <c r="E78" s="133" t="s">
        <v>78</v>
      </c>
      <c r="F78" s="133" t="s">
        <v>257</v>
      </c>
      <c r="G78" s="134">
        <v>124992</v>
      </c>
    </row>
    <row r="79" spans="1:7" ht="126">
      <c r="A79" s="220">
        <f t="shared" si="1"/>
        <v>68</v>
      </c>
      <c r="B79" s="138" t="s">
        <v>79</v>
      </c>
      <c r="C79" s="136" t="s">
        <v>269</v>
      </c>
      <c r="D79" s="136" t="s">
        <v>480</v>
      </c>
      <c r="E79" s="136" t="s">
        <v>80</v>
      </c>
      <c r="F79" s="136"/>
      <c r="G79" s="137">
        <v>141813</v>
      </c>
    </row>
    <row r="80" spans="1:7" ht="31.5">
      <c r="A80" s="220">
        <f t="shared" si="1"/>
        <v>69</v>
      </c>
      <c r="B80" s="135" t="s">
        <v>950</v>
      </c>
      <c r="C80" s="136" t="s">
        <v>269</v>
      </c>
      <c r="D80" s="136" t="s">
        <v>480</v>
      </c>
      <c r="E80" s="136" t="s">
        <v>80</v>
      </c>
      <c r="F80" s="136" t="s">
        <v>625</v>
      </c>
      <c r="G80" s="137">
        <v>141813</v>
      </c>
    </row>
    <row r="81" spans="1:7" ht="31.5">
      <c r="A81" s="220">
        <f t="shared" si="1"/>
        <v>70</v>
      </c>
      <c r="B81" s="132" t="s">
        <v>626</v>
      </c>
      <c r="C81" s="133" t="s">
        <v>269</v>
      </c>
      <c r="D81" s="133" t="s">
        <v>480</v>
      </c>
      <c r="E81" s="133" t="s">
        <v>80</v>
      </c>
      <c r="F81" s="133" t="s">
        <v>257</v>
      </c>
      <c r="G81" s="134">
        <v>141813</v>
      </c>
    </row>
    <row r="82" spans="1:7" ht="94.5">
      <c r="A82" s="220">
        <f t="shared" si="1"/>
        <v>71</v>
      </c>
      <c r="B82" s="135" t="s">
        <v>529</v>
      </c>
      <c r="C82" s="136" t="s">
        <v>269</v>
      </c>
      <c r="D82" s="136" t="s">
        <v>480</v>
      </c>
      <c r="E82" s="136" t="s">
        <v>81</v>
      </c>
      <c r="F82" s="136"/>
      <c r="G82" s="137">
        <v>90000</v>
      </c>
    </row>
    <row r="83" spans="1:7" ht="31.5">
      <c r="A83" s="220">
        <f t="shared" si="1"/>
        <v>72</v>
      </c>
      <c r="B83" s="135" t="s">
        <v>950</v>
      </c>
      <c r="C83" s="136" t="s">
        <v>269</v>
      </c>
      <c r="D83" s="136" t="s">
        <v>480</v>
      </c>
      <c r="E83" s="136" t="s">
        <v>81</v>
      </c>
      <c r="F83" s="136" t="s">
        <v>625</v>
      </c>
      <c r="G83" s="137">
        <v>90000</v>
      </c>
    </row>
    <row r="84" spans="1:7" ht="31.5">
      <c r="A84" s="220">
        <f t="shared" si="1"/>
        <v>73</v>
      </c>
      <c r="B84" s="132" t="s">
        <v>626</v>
      </c>
      <c r="C84" s="133" t="s">
        <v>269</v>
      </c>
      <c r="D84" s="133" t="s">
        <v>480</v>
      </c>
      <c r="E84" s="133" t="s">
        <v>81</v>
      </c>
      <c r="F84" s="133" t="s">
        <v>257</v>
      </c>
      <c r="G84" s="134">
        <v>90000</v>
      </c>
    </row>
    <row r="85" spans="1:7" ht="31.5">
      <c r="A85" s="220">
        <f t="shared" si="1"/>
        <v>74</v>
      </c>
      <c r="B85" s="135" t="s">
        <v>621</v>
      </c>
      <c r="C85" s="136" t="s">
        <v>269</v>
      </c>
      <c r="D85" s="136" t="s">
        <v>480</v>
      </c>
      <c r="E85" s="136" t="s">
        <v>15</v>
      </c>
      <c r="F85" s="136"/>
      <c r="G85" s="137">
        <v>2474485.79</v>
      </c>
    </row>
    <row r="86" spans="1:7" ht="94.5">
      <c r="A86" s="220">
        <f t="shared" si="1"/>
        <v>75</v>
      </c>
      <c r="B86" s="135" t="s">
        <v>530</v>
      </c>
      <c r="C86" s="136" t="s">
        <v>269</v>
      </c>
      <c r="D86" s="136" t="s">
        <v>480</v>
      </c>
      <c r="E86" s="136" t="s">
        <v>82</v>
      </c>
      <c r="F86" s="136"/>
      <c r="G86" s="137">
        <v>2474485.79</v>
      </c>
    </row>
    <row r="87" spans="1:7" ht="78.75">
      <c r="A87" s="220">
        <f t="shared" si="1"/>
        <v>76</v>
      </c>
      <c r="B87" s="135" t="s">
        <v>623</v>
      </c>
      <c r="C87" s="136" t="s">
        <v>269</v>
      </c>
      <c r="D87" s="136" t="s">
        <v>480</v>
      </c>
      <c r="E87" s="136" t="s">
        <v>82</v>
      </c>
      <c r="F87" s="136" t="s">
        <v>256</v>
      </c>
      <c r="G87" s="137">
        <v>2215188.2200000002</v>
      </c>
    </row>
    <row r="88" spans="1:7" ht="31.5">
      <c r="A88" s="220">
        <f t="shared" si="1"/>
        <v>77</v>
      </c>
      <c r="B88" s="132" t="s">
        <v>624</v>
      </c>
      <c r="C88" s="133" t="s">
        <v>269</v>
      </c>
      <c r="D88" s="133" t="s">
        <v>480</v>
      </c>
      <c r="E88" s="133" t="s">
        <v>82</v>
      </c>
      <c r="F88" s="133" t="s">
        <v>270</v>
      </c>
      <c r="G88" s="134">
        <v>2215188.2200000002</v>
      </c>
    </row>
    <row r="89" spans="1:7" ht="31.5">
      <c r="A89" s="220">
        <f t="shared" si="1"/>
        <v>78</v>
      </c>
      <c r="B89" s="135" t="s">
        <v>950</v>
      </c>
      <c r="C89" s="136" t="s">
        <v>269</v>
      </c>
      <c r="D89" s="136" t="s">
        <v>480</v>
      </c>
      <c r="E89" s="136" t="s">
        <v>82</v>
      </c>
      <c r="F89" s="136" t="s">
        <v>625</v>
      </c>
      <c r="G89" s="137">
        <v>259297.57</v>
      </c>
    </row>
    <row r="90" spans="1:7" ht="31.5">
      <c r="A90" s="220">
        <f t="shared" si="1"/>
        <v>79</v>
      </c>
      <c r="B90" s="132" t="s">
        <v>626</v>
      </c>
      <c r="C90" s="133" t="s">
        <v>269</v>
      </c>
      <c r="D90" s="133" t="s">
        <v>480</v>
      </c>
      <c r="E90" s="133" t="s">
        <v>82</v>
      </c>
      <c r="F90" s="133" t="s">
        <v>257</v>
      </c>
      <c r="G90" s="134">
        <v>259297.57</v>
      </c>
    </row>
    <row r="91" spans="1:7" ht="15.75">
      <c r="A91" s="220">
        <f t="shared" si="1"/>
        <v>80</v>
      </c>
      <c r="B91" s="135" t="s">
        <v>531</v>
      </c>
      <c r="C91" s="136" t="s">
        <v>269</v>
      </c>
      <c r="D91" s="136" t="s">
        <v>504</v>
      </c>
      <c r="E91" s="136"/>
      <c r="F91" s="136"/>
      <c r="G91" s="137">
        <v>389036.92</v>
      </c>
    </row>
    <row r="92" spans="1:7" ht="15.75">
      <c r="A92" s="220">
        <f t="shared" si="1"/>
        <v>81</v>
      </c>
      <c r="B92" s="135" t="s">
        <v>553</v>
      </c>
      <c r="C92" s="136" t="s">
        <v>269</v>
      </c>
      <c r="D92" s="136" t="s">
        <v>481</v>
      </c>
      <c r="E92" s="136"/>
      <c r="F92" s="136"/>
      <c r="G92" s="137">
        <v>389036.92</v>
      </c>
    </row>
    <row r="93" spans="1:7" ht="47.25">
      <c r="A93" s="220">
        <f t="shared" si="1"/>
        <v>82</v>
      </c>
      <c r="B93" s="135" t="s">
        <v>329</v>
      </c>
      <c r="C93" s="136" t="s">
        <v>269</v>
      </c>
      <c r="D93" s="136" t="s">
        <v>481</v>
      </c>
      <c r="E93" s="136" t="s">
        <v>12</v>
      </c>
      <c r="F93" s="136"/>
      <c r="G93" s="137">
        <v>389036.92</v>
      </c>
    </row>
    <row r="94" spans="1:7" ht="31.5">
      <c r="A94" s="220">
        <f t="shared" si="1"/>
        <v>83</v>
      </c>
      <c r="B94" s="135" t="s">
        <v>330</v>
      </c>
      <c r="C94" s="136" t="s">
        <v>269</v>
      </c>
      <c r="D94" s="136" t="s">
        <v>481</v>
      </c>
      <c r="E94" s="136" t="s">
        <v>13</v>
      </c>
      <c r="F94" s="136"/>
      <c r="G94" s="137">
        <v>389036.92</v>
      </c>
    </row>
    <row r="95" spans="1:7" ht="78.75">
      <c r="A95" s="220">
        <f t="shared" si="1"/>
        <v>84</v>
      </c>
      <c r="B95" s="135" t="s">
        <v>532</v>
      </c>
      <c r="C95" s="136" t="s">
        <v>269</v>
      </c>
      <c r="D95" s="136" t="s">
        <v>481</v>
      </c>
      <c r="E95" s="136" t="s">
        <v>83</v>
      </c>
      <c r="F95" s="136"/>
      <c r="G95" s="137">
        <v>389036.92</v>
      </c>
    </row>
    <row r="96" spans="1:7" ht="31.5">
      <c r="A96" s="220">
        <f t="shared" si="1"/>
        <v>85</v>
      </c>
      <c r="B96" s="135" t="s">
        <v>950</v>
      </c>
      <c r="C96" s="136" t="s">
        <v>269</v>
      </c>
      <c r="D96" s="136" t="s">
        <v>481</v>
      </c>
      <c r="E96" s="136" t="s">
        <v>83</v>
      </c>
      <c r="F96" s="136" t="s">
        <v>625</v>
      </c>
      <c r="G96" s="137">
        <v>389036.92</v>
      </c>
    </row>
    <row r="97" spans="1:7" ht="31.5">
      <c r="A97" s="220">
        <f t="shared" si="1"/>
        <v>86</v>
      </c>
      <c r="B97" s="132" t="s">
        <v>626</v>
      </c>
      <c r="C97" s="133" t="s">
        <v>269</v>
      </c>
      <c r="D97" s="133" t="s">
        <v>481</v>
      </c>
      <c r="E97" s="133" t="s">
        <v>83</v>
      </c>
      <c r="F97" s="133" t="s">
        <v>257</v>
      </c>
      <c r="G97" s="134">
        <v>389036.92</v>
      </c>
    </row>
    <row r="98" spans="1:7" ht="15.75">
      <c r="A98" s="220">
        <f t="shared" si="1"/>
        <v>87</v>
      </c>
      <c r="B98" s="135" t="s">
        <v>533</v>
      </c>
      <c r="C98" s="136" t="s">
        <v>269</v>
      </c>
      <c r="D98" s="136" t="s">
        <v>509</v>
      </c>
      <c r="E98" s="136"/>
      <c r="F98" s="136"/>
      <c r="G98" s="137">
        <v>5618200</v>
      </c>
    </row>
    <row r="99" spans="1:7" ht="15.75">
      <c r="A99" s="220">
        <f t="shared" si="1"/>
        <v>88</v>
      </c>
      <c r="B99" s="135" t="s">
        <v>570</v>
      </c>
      <c r="C99" s="136" t="s">
        <v>269</v>
      </c>
      <c r="D99" s="136" t="s">
        <v>259</v>
      </c>
      <c r="E99" s="136"/>
      <c r="F99" s="136"/>
      <c r="G99" s="137">
        <v>5618200</v>
      </c>
    </row>
    <row r="100" spans="1:7" ht="31.5">
      <c r="A100" s="220">
        <f t="shared" si="1"/>
        <v>89</v>
      </c>
      <c r="B100" s="135" t="s">
        <v>534</v>
      </c>
      <c r="C100" s="136" t="s">
        <v>269</v>
      </c>
      <c r="D100" s="136" t="s">
        <v>259</v>
      </c>
      <c r="E100" s="136" t="s">
        <v>16</v>
      </c>
      <c r="F100" s="136"/>
      <c r="G100" s="137">
        <v>5618200</v>
      </c>
    </row>
    <row r="101" spans="1:7" ht="15.75">
      <c r="A101" s="220">
        <f t="shared" si="1"/>
        <v>90</v>
      </c>
      <c r="B101" s="135" t="s">
        <v>17</v>
      </c>
      <c r="C101" s="136" t="s">
        <v>269</v>
      </c>
      <c r="D101" s="136" t="s">
        <v>259</v>
      </c>
      <c r="E101" s="136" t="s">
        <v>18</v>
      </c>
      <c r="F101" s="136"/>
      <c r="G101" s="137">
        <v>5618200</v>
      </c>
    </row>
    <row r="102" spans="1:7" ht="141.75">
      <c r="A102" s="220">
        <f t="shared" si="1"/>
        <v>91</v>
      </c>
      <c r="B102" s="138" t="s">
        <v>537</v>
      </c>
      <c r="C102" s="136" t="s">
        <v>269</v>
      </c>
      <c r="D102" s="136" t="s">
        <v>259</v>
      </c>
      <c r="E102" s="136" t="s">
        <v>982</v>
      </c>
      <c r="F102" s="136"/>
      <c r="G102" s="137">
        <v>5618200</v>
      </c>
    </row>
    <row r="103" spans="1:7" ht="31.5">
      <c r="A103" s="220">
        <f t="shared" si="1"/>
        <v>92</v>
      </c>
      <c r="B103" s="135" t="s">
        <v>951</v>
      </c>
      <c r="C103" s="136" t="s">
        <v>269</v>
      </c>
      <c r="D103" s="136" t="s">
        <v>259</v>
      </c>
      <c r="E103" s="136" t="s">
        <v>982</v>
      </c>
      <c r="F103" s="136" t="s">
        <v>535</v>
      </c>
      <c r="G103" s="137">
        <v>5618200</v>
      </c>
    </row>
    <row r="104" spans="1:7" ht="15.75">
      <c r="A104" s="220">
        <f t="shared" si="1"/>
        <v>93</v>
      </c>
      <c r="B104" s="132" t="s">
        <v>536</v>
      </c>
      <c r="C104" s="133" t="s">
        <v>269</v>
      </c>
      <c r="D104" s="133" t="s">
        <v>259</v>
      </c>
      <c r="E104" s="133" t="s">
        <v>982</v>
      </c>
      <c r="F104" s="133" t="s">
        <v>614</v>
      </c>
      <c r="G104" s="134">
        <v>5618200</v>
      </c>
    </row>
    <row r="105" spans="1:7" ht="31.5">
      <c r="A105" s="220">
        <f t="shared" si="1"/>
        <v>94</v>
      </c>
      <c r="B105" s="135" t="s">
        <v>538</v>
      </c>
      <c r="C105" s="136" t="s">
        <v>462</v>
      </c>
      <c r="D105" s="136"/>
      <c r="E105" s="136"/>
      <c r="F105" s="136"/>
      <c r="G105" s="137">
        <v>3404801.26</v>
      </c>
    </row>
    <row r="106" spans="1:7" ht="15.75">
      <c r="A106" s="220">
        <f t="shared" si="1"/>
        <v>95</v>
      </c>
      <c r="B106" s="135" t="s">
        <v>531</v>
      </c>
      <c r="C106" s="136" t="s">
        <v>462</v>
      </c>
      <c r="D106" s="136" t="s">
        <v>504</v>
      </c>
      <c r="E106" s="136"/>
      <c r="F106" s="136"/>
      <c r="G106" s="137">
        <v>3340558.29</v>
      </c>
    </row>
    <row r="107" spans="1:7" ht="15.75">
      <c r="A107" s="220">
        <f t="shared" si="1"/>
        <v>96</v>
      </c>
      <c r="B107" s="135" t="s">
        <v>550</v>
      </c>
      <c r="C107" s="136" t="s">
        <v>462</v>
      </c>
      <c r="D107" s="136" t="s">
        <v>482</v>
      </c>
      <c r="E107" s="136"/>
      <c r="F107" s="136"/>
      <c r="G107" s="137">
        <v>3189358.29</v>
      </c>
    </row>
    <row r="108" spans="1:7" ht="31.5">
      <c r="A108" s="220">
        <f t="shared" si="1"/>
        <v>97</v>
      </c>
      <c r="B108" s="135" t="s">
        <v>539</v>
      </c>
      <c r="C108" s="136" t="s">
        <v>462</v>
      </c>
      <c r="D108" s="136" t="s">
        <v>482</v>
      </c>
      <c r="E108" s="136" t="s">
        <v>19</v>
      </c>
      <c r="F108" s="136"/>
      <c r="G108" s="137">
        <v>3189358.29</v>
      </c>
    </row>
    <row r="109" spans="1:7" ht="31.5">
      <c r="A109" s="220">
        <f t="shared" si="1"/>
        <v>98</v>
      </c>
      <c r="B109" s="135" t="s">
        <v>1003</v>
      </c>
      <c r="C109" s="136" t="s">
        <v>462</v>
      </c>
      <c r="D109" s="136" t="s">
        <v>482</v>
      </c>
      <c r="E109" s="136" t="s">
        <v>20</v>
      </c>
      <c r="F109" s="136"/>
      <c r="G109" s="137">
        <v>58300</v>
      </c>
    </row>
    <row r="110" spans="1:7" ht="110.25">
      <c r="A110" s="220">
        <f t="shared" si="1"/>
        <v>99</v>
      </c>
      <c r="B110" s="138" t="s">
        <v>1710</v>
      </c>
      <c r="C110" s="136" t="s">
        <v>462</v>
      </c>
      <c r="D110" s="136" t="s">
        <v>482</v>
      </c>
      <c r="E110" s="136" t="s">
        <v>1711</v>
      </c>
      <c r="F110" s="136"/>
      <c r="G110" s="137">
        <v>14600</v>
      </c>
    </row>
    <row r="111" spans="1:7" ht="31.5">
      <c r="A111" s="220">
        <f t="shared" si="1"/>
        <v>100</v>
      </c>
      <c r="B111" s="135" t="s">
        <v>540</v>
      </c>
      <c r="C111" s="136" t="s">
        <v>462</v>
      </c>
      <c r="D111" s="136" t="s">
        <v>482</v>
      </c>
      <c r="E111" s="136" t="s">
        <v>1711</v>
      </c>
      <c r="F111" s="136" t="s">
        <v>541</v>
      </c>
      <c r="G111" s="137">
        <v>14600</v>
      </c>
    </row>
    <row r="112" spans="1:7" ht="63">
      <c r="A112" s="220">
        <f t="shared" si="1"/>
        <v>101</v>
      </c>
      <c r="B112" s="132" t="s">
        <v>953</v>
      </c>
      <c r="C112" s="133" t="s">
        <v>462</v>
      </c>
      <c r="D112" s="133" t="s">
        <v>482</v>
      </c>
      <c r="E112" s="133" t="s">
        <v>1711</v>
      </c>
      <c r="F112" s="133" t="s">
        <v>559</v>
      </c>
      <c r="G112" s="134">
        <v>14600</v>
      </c>
    </row>
    <row r="113" spans="1:7" ht="110.25">
      <c r="A113" s="220">
        <f t="shared" si="1"/>
        <v>102</v>
      </c>
      <c r="B113" s="138" t="s">
        <v>1712</v>
      </c>
      <c r="C113" s="136" t="s">
        <v>462</v>
      </c>
      <c r="D113" s="136" t="s">
        <v>482</v>
      </c>
      <c r="E113" s="136" t="s">
        <v>1713</v>
      </c>
      <c r="F113" s="136"/>
      <c r="G113" s="137">
        <v>43700</v>
      </c>
    </row>
    <row r="114" spans="1:7" ht="31.5">
      <c r="A114" s="220">
        <f t="shared" si="1"/>
        <v>103</v>
      </c>
      <c r="B114" s="135" t="s">
        <v>540</v>
      </c>
      <c r="C114" s="136" t="s">
        <v>462</v>
      </c>
      <c r="D114" s="136" t="s">
        <v>482</v>
      </c>
      <c r="E114" s="136" t="s">
        <v>1713</v>
      </c>
      <c r="F114" s="136" t="s">
        <v>541</v>
      </c>
      <c r="G114" s="137">
        <v>43700</v>
      </c>
    </row>
    <row r="115" spans="1:7" ht="63">
      <c r="A115" s="220">
        <f t="shared" si="1"/>
        <v>104</v>
      </c>
      <c r="B115" s="132" t="s">
        <v>953</v>
      </c>
      <c r="C115" s="133" t="s">
        <v>462</v>
      </c>
      <c r="D115" s="133" t="s">
        <v>482</v>
      </c>
      <c r="E115" s="133" t="s">
        <v>1713</v>
      </c>
      <c r="F115" s="133" t="s">
        <v>559</v>
      </c>
      <c r="G115" s="134">
        <v>43700</v>
      </c>
    </row>
    <row r="116" spans="1:7" ht="31.5">
      <c r="A116" s="220">
        <f t="shared" si="1"/>
        <v>105</v>
      </c>
      <c r="B116" s="135" t="s">
        <v>362</v>
      </c>
      <c r="C116" s="136" t="s">
        <v>462</v>
      </c>
      <c r="D116" s="136" t="s">
        <v>482</v>
      </c>
      <c r="E116" s="136" t="s">
        <v>22</v>
      </c>
      <c r="F116" s="136"/>
      <c r="G116" s="137">
        <v>3131058.29</v>
      </c>
    </row>
    <row r="117" spans="1:7" ht="78.75">
      <c r="A117" s="220">
        <f t="shared" si="1"/>
        <v>106</v>
      </c>
      <c r="B117" s="135" t="s">
        <v>560</v>
      </c>
      <c r="C117" s="136" t="s">
        <v>462</v>
      </c>
      <c r="D117" s="136" t="s">
        <v>482</v>
      </c>
      <c r="E117" s="136" t="s">
        <v>84</v>
      </c>
      <c r="F117" s="136"/>
      <c r="G117" s="137">
        <v>659958.29</v>
      </c>
    </row>
    <row r="118" spans="1:7" ht="78.75">
      <c r="A118" s="220">
        <f t="shared" si="1"/>
        <v>107</v>
      </c>
      <c r="B118" s="135" t="s">
        <v>623</v>
      </c>
      <c r="C118" s="136" t="s">
        <v>462</v>
      </c>
      <c r="D118" s="136" t="s">
        <v>482</v>
      </c>
      <c r="E118" s="136" t="s">
        <v>84</v>
      </c>
      <c r="F118" s="136" t="s">
        <v>256</v>
      </c>
      <c r="G118" s="137">
        <v>659958.29</v>
      </c>
    </row>
    <row r="119" spans="1:7" ht="31.5">
      <c r="A119" s="220">
        <f t="shared" si="1"/>
        <v>108</v>
      </c>
      <c r="B119" s="132" t="s">
        <v>624</v>
      </c>
      <c r="C119" s="133" t="s">
        <v>462</v>
      </c>
      <c r="D119" s="133" t="s">
        <v>482</v>
      </c>
      <c r="E119" s="133" t="s">
        <v>84</v>
      </c>
      <c r="F119" s="133" t="s">
        <v>270</v>
      </c>
      <c r="G119" s="134">
        <v>659958.29</v>
      </c>
    </row>
    <row r="120" spans="1:7" ht="126">
      <c r="A120" s="220">
        <f t="shared" si="1"/>
        <v>109</v>
      </c>
      <c r="B120" s="138" t="s">
        <v>561</v>
      </c>
      <c r="C120" s="136" t="s">
        <v>462</v>
      </c>
      <c r="D120" s="136" t="s">
        <v>482</v>
      </c>
      <c r="E120" s="136" t="s">
        <v>85</v>
      </c>
      <c r="F120" s="136"/>
      <c r="G120" s="137">
        <v>2471100</v>
      </c>
    </row>
    <row r="121" spans="1:7" ht="78.75">
      <c r="A121" s="220">
        <f t="shared" si="1"/>
        <v>110</v>
      </c>
      <c r="B121" s="135" t="s">
        <v>623</v>
      </c>
      <c r="C121" s="136" t="s">
        <v>462</v>
      </c>
      <c r="D121" s="136" t="s">
        <v>482</v>
      </c>
      <c r="E121" s="136" t="s">
        <v>85</v>
      </c>
      <c r="F121" s="136" t="s">
        <v>256</v>
      </c>
      <c r="G121" s="137">
        <v>2084700</v>
      </c>
    </row>
    <row r="122" spans="1:7" ht="31.5">
      <c r="A122" s="220">
        <f t="shared" si="1"/>
        <v>111</v>
      </c>
      <c r="B122" s="132" t="s">
        <v>624</v>
      </c>
      <c r="C122" s="133" t="s">
        <v>462</v>
      </c>
      <c r="D122" s="133" t="s">
        <v>482</v>
      </c>
      <c r="E122" s="133" t="s">
        <v>85</v>
      </c>
      <c r="F122" s="133" t="s">
        <v>270</v>
      </c>
      <c r="G122" s="134">
        <v>2084700</v>
      </c>
    </row>
    <row r="123" spans="1:7" ht="31.5">
      <c r="A123" s="220">
        <f t="shared" si="1"/>
        <v>112</v>
      </c>
      <c r="B123" s="135" t="s">
        <v>950</v>
      </c>
      <c r="C123" s="136" t="s">
        <v>462</v>
      </c>
      <c r="D123" s="136" t="s">
        <v>482</v>
      </c>
      <c r="E123" s="136" t="s">
        <v>85</v>
      </c>
      <c r="F123" s="136" t="s">
        <v>625</v>
      </c>
      <c r="G123" s="137">
        <v>386400</v>
      </c>
    </row>
    <row r="124" spans="1:7" ht="31.5">
      <c r="A124" s="220">
        <f t="shared" si="1"/>
        <v>113</v>
      </c>
      <c r="B124" s="132" t="s">
        <v>626</v>
      </c>
      <c r="C124" s="133" t="s">
        <v>462</v>
      </c>
      <c r="D124" s="133" t="s">
        <v>482</v>
      </c>
      <c r="E124" s="133" t="s">
        <v>85</v>
      </c>
      <c r="F124" s="133" t="s">
        <v>257</v>
      </c>
      <c r="G124" s="134">
        <v>386400</v>
      </c>
    </row>
    <row r="125" spans="1:7" ht="15.75">
      <c r="A125" s="220">
        <f t="shared" si="1"/>
        <v>114</v>
      </c>
      <c r="B125" s="135" t="s">
        <v>553</v>
      </c>
      <c r="C125" s="136" t="s">
        <v>462</v>
      </c>
      <c r="D125" s="136" t="s">
        <v>481</v>
      </c>
      <c r="E125" s="136"/>
      <c r="F125" s="136"/>
      <c r="G125" s="137">
        <v>151200</v>
      </c>
    </row>
    <row r="126" spans="1:7" ht="31.5">
      <c r="A126" s="220">
        <f t="shared" si="1"/>
        <v>115</v>
      </c>
      <c r="B126" s="135" t="s">
        <v>539</v>
      </c>
      <c r="C126" s="136" t="s">
        <v>462</v>
      </c>
      <c r="D126" s="136" t="s">
        <v>481</v>
      </c>
      <c r="E126" s="136" t="s">
        <v>19</v>
      </c>
      <c r="F126" s="136"/>
      <c r="G126" s="137">
        <v>151200</v>
      </c>
    </row>
    <row r="127" spans="1:7" ht="47.25">
      <c r="A127" s="220">
        <f t="shared" si="1"/>
        <v>116</v>
      </c>
      <c r="B127" s="135" t="s">
        <v>562</v>
      </c>
      <c r="C127" s="136" t="s">
        <v>462</v>
      </c>
      <c r="D127" s="136" t="s">
        <v>481</v>
      </c>
      <c r="E127" s="136" t="s">
        <v>23</v>
      </c>
      <c r="F127" s="136"/>
      <c r="G127" s="137">
        <v>101500</v>
      </c>
    </row>
    <row r="128" spans="1:7" ht="157.5">
      <c r="A128" s="220">
        <f t="shared" si="1"/>
        <v>117</v>
      </c>
      <c r="B128" s="138" t="s">
        <v>563</v>
      </c>
      <c r="C128" s="136" t="s">
        <v>462</v>
      </c>
      <c r="D128" s="136" t="s">
        <v>481</v>
      </c>
      <c r="E128" s="136" t="s">
        <v>86</v>
      </c>
      <c r="F128" s="136"/>
      <c r="G128" s="137">
        <v>101500</v>
      </c>
    </row>
    <row r="129" spans="1:7" ht="31.5">
      <c r="A129" s="220">
        <f t="shared" si="1"/>
        <v>118</v>
      </c>
      <c r="B129" s="135" t="s">
        <v>950</v>
      </c>
      <c r="C129" s="136" t="s">
        <v>462</v>
      </c>
      <c r="D129" s="136" t="s">
        <v>481</v>
      </c>
      <c r="E129" s="136" t="s">
        <v>86</v>
      </c>
      <c r="F129" s="136" t="s">
        <v>625</v>
      </c>
      <c r="G129" s="137">
        <v>101500</v>
      </c>
    </row>
    <row r="130" spans="1:7" ht="31.5">
      <c r="A130" s="220">
        <f t="shared" si="1"/>
        <v>119</v>
      </c>
      <c r="B130" s="132" t="s">
        <v>626</v>
      </c>
      <c r="C130" s="133" t="s">
        <v>462</v>
      </c>
      <c r="D130" s="133" t="s">
        <v>481</v>
      </c>
      <c r="E130" s="133" t="s">
        <v>86</v>
      </c>
      <c r="F130" s="133" t="s">
        <v>257</v>
      </c>
      <c r="G130" s="134">
        <v>101500</v>
      </c>
    </row>
    <row r="131" spans="1:7" ht="31.5">
      <c r="A131" s="220">
        <f t="shared" si="1"/>
        <v>120</v>
      </c>
      <c r="B131" s="135" t="s">
        <v>1714</v>
      </c>
      <c r="C131" s="136" t="s">
        <v>462</v>
      </c>
      <c r="D131" s="136" t="s">
        <v>481</v>
      </c>
      <c r="E131" s="136" t="s">
        <v>1715</v>
      </c>
      <c r="F131" s="136"/>
      <c r="G131" s="137">
        <v>49700</v>
      </c>
    </row>
    <row r="132" spans="1:7" ht="141.75">
      <c r="A132" s="220">
        <f t="shared" si="1"/>
        <v>121</v>
      </c>
      <c r="B132" s="138" t="s">
        <v>1716</v>
      </c>
      <c r="C132" s="136" t="s">
        <v>462</v>
      </c>
      <c r="D132" s="136" t="s">
        <v>481</v>
      </c>
      <c r="E132" s="136" t="s">
        <v>1717</v>
      </c>
      <c r="F132" s="136"/>
      <c r="G132" s="137">
        <v>49700</v>
      </c>
    </row>
    <row r="133" spans="1:7" ht="15.75">
      <c r="A133" s="220">
        <f t="shared" si="1"/>
        <v>122</v>
      </c>
      <c r="B133" s="135" t="s">
        <v>540</v>
      </c>
      <c r="C133" s="136" t="s">
        <v>462</v>
      </c>
      <c r="D133" s="136" t="s">
        <v>481</v>
      </c>
      <c r="E133" s="136" t="s">
        <v>1717</v>
      </c>
      <c r="F133" s="136" t="s">
        <v>541</v>
      </c>
      <c r="G133" s="137">
        <v>49700</v>
      </c>
    </row>
    <row r="134" spans="1:7" ht="63">
      <c r="A134" s="220">
        <f t="shared" si="1"/>
        <v>123</v>
      </c>
      <c r="B134" s="132" t="s">
        <v>953</v>
      </c>
      <c r="C134" s="133" t="s">
        <v>462</v>
      </c>
      <c r="D134" s="133" t="s">
        <v>481</v>
      </c>
      <c r="E134" s="133" t="s">
        <v>1718</v>
      </c>
      <c r="F134" s="133" t="s">
        <v>559</v>
      </c>
      <c r="G134" s="134">
        <v>7800</v>
      </c>
    </row>
    <row r="135" spans="1:7" ht="63">
      <c r="A135" s="220">
        <f t="shared" si="1"/>
        <v>124</v>
      </c>
      <c r="B135" s="132" t="s">
        <v>953</v>
      </c>
      <c r="C135" s="133" t="s">
        <v>462</v>
      </c>
      <c r="D135" s="133" t="s">
        <v>481</v>
      </c>
      <c r="E135" s="133" t="s">
        <v>1719</v>
      </c>
      <c r="F135" s="133" t="s">
        <v>559</v>
      </c>
      <c r="G135" s="134">
        <v>32330</v>
      </c>
    </row>
    <row r="136" spans="1:7" ht="63">
      <c r="A136" s="220">
        <f t="shared" si="1"/>
        <v>125</v>
      </c>
      <c r="B136" s="132" t="s">
        <v>953</v>
      </c>
      <c r="C136" s="133" t="s">
        <v>462</v>
      </c>
      <c r="D136" s="133" t="s">
        <v>481</v>
      </c>
      <c r="E136" s="133" t="s">
        <v>1720</v>
      </c>
      <c r="F136" s="133" t="s">
        <v>559</v>
      </c>
      <c r="G136" s="134">
        <v>9570</v>
      </c>
    </row>
    <row r="137" spans="1:7" ht="15.75">
      <c r="A137" s="220">
        <f t="shared" si="1"/>
        <v>126</v>
      </c>
      <c r="B137" s="135" t="s">
        <v>382</v>
      </c>
      <c r="C137" s="136" t="s">
        <v>462</v>
      </c>
      <c r="D137" s="136" t="s">
        <v>505</v>
      </c>
      <c r="E137" s="136"/>
      <c r="F137" s="136"/>
      <c r="G137" s="137">
        <v>64242.97</v>
      </c>
    </row>
    <row r="138" spans="1:7" ht="31.5">
      <c r="A138" s="220">
        <f t="shared" si="1"/>
        <v>127</v>
      </c>
      <c r="B138" s="135" t="s">
        <v>555</v>
      </c>
      <c r="C138" s="136" t="s">
        <v>462</v>
      </c>
      <c r="D138" s="136" t="s">
        <v>600</v>
      </c>
      <c r="E138" s="136"/>
      <c r="F138" s="136"/>
      <c r="G138" s="137">
        <v>64242.97</v>
      </c>
    </row>
    <row r="139" spans="1:7" ht="31.5">
      <c r="A139" s="220">
        <f t="shared" si="1"/>
        <v>128</v>
      </c>
      <c r="B139" s="135" t="s">
        <v>539</v>
      </c>
      <c r="C139" s="136" t="s">
        <v>462</v>
      </c>
      <c r="D139" s="136" t="s">
        <v>600</v>
      </c>
      <c r="E139" s="136" t="s">
        <v>19</v>
      </c>
      <c r="F139" s="136"/>
      <c r="G139" s="137">
        <v>64242.97</v>
      </c>
    </row>
    <row r="140" spans="1:7" ht="31.5">
      <c r="A140" s="220">
        <f t="shared" si="1"/>
        <v>129</v>
      </c>
      <c r="B140" s="135" t="s">
        <v>1721</v>
      </c>
      <c r="C140" s="136" t="s">
        <v>462</v>
      </c>
      <c r="D140" s="136" t="s">
        <v>600</v>
      </c>
      <c r="E140" s="136" t="s">
        <v>1722</v>
      </c>
      <c r="F140" s="136"/>
      <c r="G140" s="137">
        <v>64242.97</v>
      </c>
    </row>
    <row r="141" spans="1:7" ht="157.5">
      <c r="A141" s="220">
        <f t="shared" si="1"/>
        <v>130</v>
      </c>
      <c r="B141" s="138" t="s">
        <v>1723</v>
      </c>
      <c r="C141" s="136" t="s">
        <v>462</v>
      </c>
      <c r="D141" s="136" t="s">
        <v>600</v>
      </c>
      <c r="E141" s="136" t="s">
        <v>1724</v>
      </c>
      <c r="F141" s="136"/>
      <c r="G141" s="137">
        <v>64242.97</v>
      </c>
    </row>
    <row r="142" spans="1:7" ht="31.5">
      <c r="A142" s="220">
        <f t="shared" ref="A142:A205" si="2">A141+1</f>
        <v>131</v>
      </c>
      <c r="B142" s="135" t="s">
        <v>950</v>
      </c>
      <c r="C142" s="136" t="s">
        <v>462</v>
      </c>
      <c r="D142" s="136" t="s">
        <v>600</v>
      </c>
      <c r="E142" s="136" t="s">
        <v>1724</v>
      </c>
      <c r="F142" s="136" t="s">
        <v>625</v>
      </c>
      <c r="G142" s="137">
        <v>64242.97</v>
      </c>
    </row>
    <row r="143" spans="1:7" ht="31.5">
      <c r="A143" s="220">
        <f t="shared" si="2"/>
        <v>132</v>
      </c>
      <c r="B143" s="132" t="s">
        <v>626</v>
      </c>
      <c r="C143" s="133" t="s">
        <v>462</v>
      </c>
      <c r="D143" s="133" t="s">
        <v>600</v>
      </c>
      <c r="E143" s="133" t="s">
        <v>1724</v>
      </c>
      <c r="F143" s="133" t="s">
        <v>257</v>
      </c>
      <c r="G143" s="134">
        <v>64242.97</v>
      </c>
    </row>
    <row r="144" spans="1:7" ht="31.5">
      <c r="A144" s="220">
        <f t="shared" si="2"/>
        <v>133</v>
      </c>
      <c r="B144" s="135" t="s">
        <v>606</v>
      </c>
      <c r="C144" s="136" t="s">
        <v>607</v>
      </c>
      <c r="D144" s="136"/>
      <c r="E144" s="136"/>
      <c r="F144" s="136"/>
      <c r="G144" s="137">
        <v>33538900</v>
      </c>
    </row>
    <row r="145" spans="1:7" ht="15.75">
      <c r="A145" s="220">
        <f t="shared" si="2"/>
        <v>134</v>
      </c>
      <c r="B145" s="135" t="s">
        <v>533</v>
      </c>
      <c r="C145" s="136" t="s">
        <v>607</v>
      </c>
      <c r="D145" s="136" t="s">
        <v>509</v>
      </c>
      <c r="E145" s="136"/>
      <c r="F145" s="136"/>
      <c r="G145" s="137">
        <v>33538900</v>
      </c>
    </row>
    <row r="146" spans="1:7" ht="15.75">
      <c r="A146" s="220">
        <f t="shared" si="2"/>
        <v>135</v>
      </c>
      <c r="B146" s="135" t="s">
        <v>568</v>
      </c>
      <c r="C146" s="136" t="s">
        <v>607</v>
      </c>
      <c r="D146" s="136" t="s">
        <v>492</v>
      </c>
      <c r="E146" s="136"/>
      <c r="F146" s="136"/>
      <c r="G146" s="137">
        <v>28231100</v>
      </c>
    </row>
    <row r="147" spans="1:7" ht="31.5">
      <c r="A147" s="220">
        <f t="shared" si="2"/>
        <v>136</v>
      </c>
      <c r="B147" s="135" t="s">
        <v>608</v>
      </c>
      <c r="C147" s="136" t="s">
        <v>607</v>
      </c>
      <c r="D147" s="136" t="s">
        <v>492</v>
      </c>
      <c r="E147" s="136" t="s">
        <v>24</v>
      </c>
      <c r="F147" s="136"/>
      <c r="G147" s="137">
        <v>28231100</v>
      </c>
    </row>
    <row r="148" spans="1:7" ht="31.5">
      <c r="A148" s="220">
        <f t="shared" si="2"/>
        <v>137</v>
      </c>
      <c r="B148" s="135" t="s">
        <v>25</v>
      </c>
      <c r="C148" s="136" t="s">
        <v>607</v>
      </c>
      <c r="D148" s="136" t="s">
        <v>492</v>
      </c>
      <c r="E148" s="136" t="s">
        <v>26</v>
      </c>
      <c r="F148" s="136"/>
      <c r="G148" s="137">
        <v>28231100</v>
      </c>
    </row>
    <row r="149" spans="1:7" ht="141.75">
      <c r="A149" s="220">
        <f t="shared" si="2"/>
        <v>138</v>
      </c>
      <c r="B149" s="138" t="s">
        <v>609</v>
      </c>
      <c r="C149" s="136" t="s">
        <v>607</v>
      </c>
      <c r="D149" s="136" t="s">
        <v>492</v>
      </c>
      <c r="E149" s="136" t="s">
        <v>87</v>
      </c>
      <c r="F149" s="136"/>
      <c r="G149" s="137">
        <v>28231100</v>
      </c>
    </row>
    <row r="150" spans="1:7" ht="31.5">
      <c r="A150" s="220">
        <f t="shared" si="2"/>
        <v>139</v>
      </c>
      <c r="B150" s="135" t="s">
        <v>610</v>
      </c>
      <c r="C150" s="136" t="s">
        <v>607</v>
      </c>
      <c r="D150" s="136" t="s">
        <v>492</v>
      </c>
      <c r="E150" s="136" t="s">
        <v>87</v>
      </c>
      <c r="F150" s="136" t="s">
        <v>611</v>
      </c>
      <c r="G150" s="137">
        <v>28231100</v>
      </c>
    </row>
    <row r="151" spans="1:7" ht="15.75">
      <c r="A151" s="220">
        <f t="shared" si="2"/>
        <v>140</v>
      </c>
      <c r="B151" s="132" t="s">
        <v>612</v>
      </c>
      <c r="C151" s="133" t="s">
        <v>607</v>
      </c>
      <c r="D151" s="133" t="s">
        <v>492</v>
      </c>
      <c r="E151" s="133" t="s">
        <v>87</v>
      </c>
      <c r="F151" s="133" t="s">
        <v>613</v>
      </c>
      <c r="G151" s="134">
        <v>28231100</v>
      </c>
    </row>
    <row r="152" spans="1:7" ht="15.75">
      <c r="A152" s="220">
        <f t="shared" si="2"/>
        <v>141</v>
      </c>
      <c r="B152" s="135" t="s">
        <v>571</v>
      </c>
      <c r="C152" s="136" t="s">
        <v>607</v>
      </c>
      <c r="D152" s="136" t="s">
        <v>597</v>
      </c>
      <c r="E152" s="136"/>
      <c r="F152" s="136"/>
      <c r="G152" s="137">
        <v>5307800</v>
      </c>
    </row>
    <row r="153" spans="1:7" ht="31.5">
      <c r="A153" s="220">
        <f t="shared" si="2"/>
        <v>142</v>
      </c>
      <c r="B153" s="135" t="s">
        <v>608</v>
      </c>
      <c r="C153" s="136" t="s">
        <v>607</v>
      </c>
      <c r="D153" s="136" t="s">
        <v>597</v>
      </c>
      <c r="E153" s="136" t="s">
        <v>24</v>
      </c>
      <c r="F153" s="136"/>
      <c r="G153" s="137">
        <v>5307800</v>
      </c>
    </row>
    <row r="154" spans="1:7" ht="94.5">
      <c r="A154" s="220">
        <f t="shared" si="2"/>
        <v>143</v>
      </c>
      <c r="B154" s="135" t="s">
        <v>27</v>
      </c>
      <c r="C154" s="136" t="s">
        <v>607</v>
      </c>
      <c r="D154" s="136" t="s">
        <v>597</v>
      </c>
      <c r="E154" s="136" t="s">
        <v>28</v>
      </c>
      <c r="F154" s="136"/>
      <c r="G154" s="137">
        <v>5307800</v>
      </c>
    </row>
    <row r="155" spans="1:7" ht="173.25">
      <c r="A155" s="220">
        <f t="shared" si="2"/>
        <v>144</v>
      </c>
      <c r="B155" s="138" t="s">
        <v>1006</v>
      </c>
      <c r="C155" s="136" t="s">
        <v>607</v>
      </c>
      <c r="D155" s="136" t="s">
        <v>597</v>
      </c>
      <c r="E155" s="136" t="s">
        <v>983</v>
      </c>
      <c r="F155" s="136"/>
      <c r="G155" s="137">
        <v>54000</v>
      </c>
    </row>
    <row r="156" spans="1:7" ht="15.75">
      <c r="A156" s="220">
        <f t="shared" si="2"/>
        <v>145</v>
      </c>
      <c r="B156" s="135" t="s">
        <v>465</v>
      </c>
      <c r="C156" s="136" t="s">
        <v>607</v>
      </c>
      <c r="D156" s="136" t="s">
        <v>597</v>
      </c>
      <c r="E156" s="136" t="s">
        <v>983</v>
      </c>
      <c r="F156" s="136" t="s">
        <v>466</v>
      </c>
      <c r="G156" s="137">
        <v>54000</v>
      </c>
    </row>
    <row r="157" spans="1:7" ht="31.5">
      <c r="A157" s="220">
        <f t="shared" si="2"/>
        <v>146</v>
      </c>
      <c r="B157" s="132" t="s">
        <v>470</v>
      </c>
      <c r="C157" s="133" t="s">
        <v>607</v>
      </c>
      <c r="D157" s="133" t="s">
        <v>597</v>
      </c>
      <c r="E157" s="133" t="s">
        <v>983</v>
      </c>
      <c r="F157" s="133" t="s">
        <v>471</v>
      </c>
      <c r="G157" s="134">
        <v>54000</v>
      </c>
    </row>
    <row r="158" spans="1:7" ht="236.25">
      <c r="A158" s="220">
        <f t="shared" si="2"/>
        <v>147</v>
      </c>
      <c r="B158" s="138" t="s">
        <v>369</v>
      </c>
      <c r="C158" s="136" t="s">
        <v>607</v>
      </c>
      <c r="D158" s="136" t="s">
        <v>597</v>
      </c>
      <c r="E158" s="136" t="s">
        <v>88</v>
      </c>
      <c r="F158" s="136"/>
      <c r="G158" s="137">
        <v>5253800</v>
      </c>
    </row>
    <row r="159" spans="1:7" ht="78.75">
      <c r="A159" s="220">
        <f t="shared" si="2"/>
        <v>148</v>
      </c>
      <c r="B159" s="135" t="s">
        <v>623</v>
      </c>
      <c r="C159" s="136" t="s">
        <v>607</v>
      </c>
      <c r="D159" s="136" t="s">
        <v>597</v>
      </c>
      <c r="E159" s="136" t="s">
        <v>88</v>
      </c>
      <c r="F159" s="136" t="s">
        <v>256</v>
      </c>
      <c r="G159" s="137">
        <v>4434953</v>
      </c>
    </row>
    <row r="160" spans="1:7" ht="31.5">
      <c r="A160" s="220">
        <f t="shared" si="2"/>
        <v>149</v>
      </c>
      <c r="B160" s="132" t="s">
        <v>624</v>
      </c>
      <c r="C160" s="133" t="s">
        <v>607</v>
      </c>
      <c r="D160" s="133" t="s">
        <v>597</v>
      </c>
      <c r="E160" s="133" t="s">
        <v>88</v>
      </c>
      <c r="F160" s="133" t="s">
        <v>270</v>
      </c>
      <c r="G160" s="134">
        <v>4434953</v>
      </c>
    </row>
    <row r="161" spans="1:7" ht="31.5">
      <c r="A161" s="220">
        <f t="shared" si="2"/>
        <v>150</v>
      </c>
      <c r="B161" s="135" t="s">
        <v>950</v>
      </c>
      <c r="C161" s="136" t="s">
        <v>607</v>
      </c>
      <c r="D161" s="136" t="s">
        <v>597</v>
      </c>
      <c r="E161" s="136" t="s">
        <v>88</v>
      </c>
      <c r="F161" s="136" t="s">
        <v>625</v>
      </c>
      <c r="G161" s="137">
        <v>818847</v>
      </c>
    </row>
    <row r="162" spans="1:7" ht="31.5">
      <c r="A162" s="220">
        <f t="shared" si="2"/>
        <v>151</v>
      </c>
      <c r="B162" s="132" t="s">
        <v>626</v>
      </c>
      <c r="C162" s="133" t="s">
        <v>607</v>
      </c>
      <c r="D162" s="133" t="s">
        <v>597</v>
      </c>
      <c r="E162" s="133" t="s">
        <v>88</v>
      </c>
      <c r="F162" s="133" t="s">
        <v>257</v>
      </c>
      <c r="G162" s="134">
        <v>818847</v>
      </c>
    </row>
    <row r="163" spans="1:7" ht="31.5">
      <c r="A163" s="220">
        <f t="shared" si="2"/>
        <v>152</v>
      </c>
      <c r="B163" s="135" t="s">
        <v>370</v>
      </c>
      <c r="C163" s="136" t="s">
        <v>598</v>
      </c>
      <c r="D163" s="136"/>
      <c r="E163" s="136"/>
      <c r="F163" s="136"/>
      <c r="G163" s="137">
        <v>78660993.840000004</v>
      </c>
    </row>
    <row r="164" spans="1:7" ht="15.75">
      <c r="A164" s="220">
        <f t="shared" si="2"/>
        <v>153</v>
      </c>
      <c r="B164" s="135" t="s">
        <v>531</v>
      </c>
      <c r="C164" s="136" t="s">
        <v>598</v>
      </c>
      <c r="D164" s="136" t="s">
        <v>504</v>
      </c>
      <c r="E164" s="136"/>
      <c r="F164" s="136"/>
      <c r="G164" s="137">
        <v>15422960.4</v>
      </c>
    </row>
    <row r="165" spans="1:7" ht="15.75">
      <c r="A165" s="220">
        <f t="shared" si="2"/>
        <v>154</v>
      </c>
      <c r="B165" s="135" t="s">
        <v>551</v>
      </c>
      <c r="C165" s="136" t="s">
        <v>598</v>
      </c>
      <c r="D165" s="136" t="s">
        <v>514</v>
      </c>
      <c r="E165" s="136"/>
      <c r="F165" s="136"/>
      <c r="G165" s="137">
        <v>14919200</v>
      </c>
    </row>
    <row r="166" spans="1:7" ht="31.5">
      <c r="A166" s="220">
        <f t="shared" si="2"/>
        <v>155</v>
      </c>
      <c r="B166" s="135" t="s">
        <v>371</v>
      </c>
      <c r="C166" s="136" t="s">
        <v>598</v>
      </c>
      <c r="D166" s="136" t="s">
        <v>514</v>
      </c>
      <c r="E166" s="136" t="s">
        <v>29</v>
      </c>
      <c r="F166" s="136"/>
      <c r="G166" s="137">
        <v>14919200</v>
      </c>
    </row>
    <row r="167" spans="1:7" ht="31.5">
      <c r="A167" s="220">
        <f t="shared" si="2"/>
        <v>156</v>
      </c>
      <c r="B167" s="135" t="s">
        <v>523</v>
      </c>
      <c r="C167" s="136" t="s">
        <v>598</v>
      </c>
      <c r="D167" s="136" t="s">
        <v>514</v>
      </c>
      <c r="E167" s="136" t="s">
        <v>30</v>
      </c>
      <c r="F167" s="136"/>
      <c r="G167" s="137">
        <v>14919200</v>
      </c>
    </row>
    <row r="168" spans="1:7" ht="78.75">
      <c r="A168" s="220">
        <f t="shared" si="2"/>
        <v>157</v>
      </c>
      <c r="B168" s="135" t="s">
        <v>524</v>
      </c>
      <c r="C168" s="136" t="s">
        <v>598</v>
      </c>
      <c r="D168" s="136" t="s">
        <v>514</v>
      </c>
      <c r="E168" s="136" t="s">
        <v>89</v>
      </c>
      <c r="F168" s="136"/>
      <c r="G168" s="137">
        <v>14919200</v>
      </c>
    </row>
    <row r="169" spans="1:7" ht="15.75">
      <c r="A169" s="220">
        <f t="shared" si="2"/>
        <v>158</v>
      </c>
      <c r="B169" s="135" t="s">
        <v>540</v>
      </c>
      <c r="C169" s="136" t="s">
        <v>598</v>
      </c>
      <c r="D169" s="136" t="s">
        <v>514</v>
      </c>
      <c r="E169" s="136" t="s">
        <v>89</v>
      </c>
      <c r="F169" s="136" t="s">
        <v>541</v>
      </c>
      <c r="G169" s="137">
        <v>14919200</v>
      </c>
    </row>
    <row r="170" spans="1:7" ht="63">
      <c r="A170" s="220">
        <f t="shared" si="2"/>
        <v>159</v>
      </c>
      <c r="B170" s="132" t="s">
        <v>953</v>
      </c>
      <c r="C170" s="133" t="s">
        <v>598</v>
      </c>
      <c r="D170" s="133" t="s">
        <v>514</v>
      </c>
      <c r="E170" s="133" t="s">
        <v>89</v>
      </c>
      <c r="F170" s="133" t="s">
        <v>559</v>
      </c>
      <c r="G170" s="134">
        <v>14919200</v>
      </c>
    </row>
    <row r="171" spans="1:7" ht="15.75">
      <c r="A171" s="220">
        <f t="shared" si="2"/>
        <v>160</v>
      </c>
      <c r="B171" s="135" t="s">
        <v>552</v>
      </c>
      <c r="C171" s="136" t="s">
        <v>598</v>
      </c>
      <c r="D171" s="136" t="s">
        <v>515</v>
      </c>
      <c r="E171" s="136"/>
      <c r="F171" s="136"/>
      <c r="G171" s="137">
        <v>500200</v>
      </c>
    </row>
    <row r="172" spans="1:7" ht="31.5">
      <c r="A172" s="220">
        <f t="shared" si="2"/>
        <v>161</v>
      </c>
      <c r="B172" s="135" t="s">
        <v>371</v>
      </c>
      <c r="C172" s="136" t="s">
        <v>598</v>
      </c>
      <c r="D172" s="136" t="s">
        <v>515</v>
      </c>
      <c r="E172" s="136" t="s">
        <v>29</v>
      </c>
      <c r="F172" s="136"/>
      <c r="G172" s="137">
        <v>500200</v>
      </c>
    </row>
    <row r="173" spans="1:7" ht="31.5">
      <c r="A173" s="220">
        <f t="shared" si="2"/>
        <v>162</v>
      </c>
      <c r="B173" s="135" t="s">
        <v>372</v>
      </c>
      <c r="C173" s="136" t="s">
        <v>598</v>
      </c>
      <c r="D173" s="136" t="s">
        <v>515</v>
      </c>
      <c r="E173" s="136" t="s">
        <v>31</v>
      </c>
      <c r="F173" s="136"/>
      <c r="G173" s="137">
        <v>500200</v>
      </c>
    </row>
    <row r="174" spans="1:7" ht="157.5">
      <c r="A174" s="220">
        <f t="shared" si="2"/>
        <v>163</v>
      </c>
      <c r="B174" s="138" t="s">
        <v>380</v>
      </c>
      <c r="C174" s="136" t="s">
        <v>598</v>
      </c>
      <c r="D174" s="136" t="s">
        <v>515</v>
      </c>
      <c r="E174" s="136" t="s">
        <v>90</v>
      </c>
      <c r="F174" s="136"/>
      <c r="G174" s="137">
        <v>300000</v>
      </c>
    </row>
    <row r="175" spans="1:7" ht="31.5">
      <c r="A175" s="220">
        <f t="shared" si="2"/>
        <v>164</v>
      </c>
      <c r="B175" s="135" t="s">
        <v>950</v>
      </c>
      <c r="C175" s="136" t="s">
        <v>598</v>
      </c>
      <c r="D175" s="136" t="s">
        <v>515</v>
      </c>
      <c r="E175" s="136" t="s">
        <v>90</v>
      </c>
      <c r="F175" s="136" t="s">
        <v>625</v>
      </c>
      <c r="G175" s="137">
        <v>300000</v>
      </c>
    </row>
    <row r="176" spans="1:7" ht="31.5">
      <c r="A176" s="220">
        <f t="shared" si="2"/>
        <v>165</v>
      </c>
      <c r="B176" s="132" t="s">
        <v>626</v>
      </c>
      <c r="C176" s="133" t="s">
        <v>598</v>
      </c>
      <c r="D176" s="133" t="s">
        <v>515</v>
      </c>
      <c r="E176" s="133" t="s">
        <v>90</v>
      </c>
      <c r="F176" s="133" t="s">
        <v>257</v>
      </c>
      <c r="G176" s="134">
        <v>300000</v>
      </c>
    </row>
    <row r="177" spans="1:7" ht="78.75">
      <c r="A177" s="220">
        <f t="shared" si="2"/>
        <v>166</v>
      </c>
      <c r="B177" s="135" t="s">
        <v>91</v>
      </c>
      <c r="C177" s="136" t="s">
        <v>598</v>
      </c>
      <c r="D177" s="136" t="s">
        <v>515</v>
      </c>
      <c r="E177" s="136" t="s">
        <v>92</v>
      </c>
      <c r="F177" s="136"/>
      <c r="G177" s="137">
        <v>6000</v>
      </c>
    </row>
    <row r="178" spans="1:7" ht="31.5">
      <c r="A178" s="220">
        <f t="shared" si="2"/>
        <v>167</v>
      </c>
      <c r="B178" s="135" t="s">
        <v>950</v>
      </c>
      <c r="C178" s="136" t="s">
        <v>598</v>
      </c>
      <c r="D178" s="136" t="s">
        <v>515</v>
      </c>
      <c r="E178" s="136" t="s">
        <v>92</v>
      </c>
      <c r="F178" s="136" t="s">
        <v>625</v>
      </c>
      <c r="G178" s="137">
        <v>6000</v>
      </c>
    </row>
    <row r="179" spans="1:7" ht="31.5">
      <c r="A179" s="220">
        <f t="shared" si="2"/>
        <v>168</v>
      </c>
      <c r="B179" s="132" t="s">
        <v>626</v>
      </c>
      <c r="C179" s="133" t="s">
        <v>598</v>
      </c>
      <c r="D179" s="133" t="s">
        <v>515</v>
      </c>
      <c r="E179" s="133" t="s">
        <v>92</v>
      </c>
      <c r="F179" s="133" t="s">
        <v>257</v>
      </c>
      <c r="G179" s="134">
        <v>6000</v>
      </c>
    </row>
    <row r="180" spans="1:7" ht="78.75">
      <c r="A180" s="220">
        <f t="shared" si="2"/>
        <v>169</v>
      </c>
      <c r="B180" s="135" t="s">
        <v>381</v>
      </c>
      <c r="C180" s="136" t="s">
        <v>598</v>
      </c>
      <c r="D180" s="136" t="s">
        <v>515</v>
      </c>
      <c r="E180" s="136" t="s">
        <v>93</v>
      </c>
      <c r="F180" s="136"/>
      <c r="G180" s="137">
        <v>193200</v>
      </c>
    </row>
    <row r="181" spans="1:7" ht="31.5">
      <c r="A181" s="220">
        <f t="shared" si="2"/>
        <v>170</v>
      </c>
      <c r="B181" s="135" t="s">
        <v>950</v>
      </c>
      <c r="C181" s="136" t="s">
        <v>598</v>
      </c>
      <c r="D181" s="136" t="s">
        <v>515</v>
      </c>
      <c r="E181" s="136" t="s">
        <v>93</v>
      </c>
      <c r="F181" s="136" t="s">
        <v>625</v>
      </c>
      <c r="G181" s="137">
        <v>193200</v>
      </c>
    </row>
    <row r="182" spans="1:7" ht="31.5">
      <c r="A182" s="220">
        <f t="shared" si="2"/>
        <v>171</v>
      </c>
      <c r="B182" s="132" t="s">
        <v>626</v>
      </c>
      <c r="C182" s="133" t="s">
        <v>598</v>
      </c>
      <c r="D182" s="133" t="s">
        <v>515</v>
      </c>
      <c r="E182" s="133" t="s">
        <v>93</v>
      </c>
      <c r="F182" s="133" t="s">
        <v>257</v>
      </c>
      <c r="G182" s="134">
        <v>193200</v>
      </c>
    </row>
    <row r="183" spans="1:7" ht="63">
      <c r="A183" s="220">
        <f t="shared" si="2"/>
        <v>172</v>
      </c>
      <c r="B183" s="135" t="s">
        <v>1725</v>
      </c>
      <c r="C183" s="136" t="s">
        <v>598</v>
      </c>
      <c r="D183" s="136" t="s">
        <v>515</v>
      </c>
      <c r="E183" s="136" t="s">
        <v>1726</v>
      </c>
      <c r="F183" s="136"/>
      <c r="G183" s="137">
        <v>1000</v>
      </c>
    </row>
    <row r="184" spans="1:7" ht="31.5">
      <c r="A184" s="220">
        <f t="shared" si="2"/>
        <v>173</v>
      </c>
      <c r="B184" s="135" t="s">
        <v>950</v>
      </c>
      <c r="C184" s="136" t="s">
        <v>598</v>
      </c>
      <c r="D184" s="136" t="s">
        <v>515</v>
      </c>
      <c r="E184" s="136" t="s">
        <v>1726</v>
      </c>
      <c r="F184" s="136" t="s">
        <v>625</v>
      </c>
      <c r="G184" s="137">
        <v>1000</v>
      </c>
    </row>
    <row r="185" spans="1:7" ht="31.5">
      <c r="A185" s="220">
        <f t="shared" si="2"/>
        <v>174</v>
      </c>
      <c r="B185" s="132" t="s">
        <v>626</v>
      </c>
      <c r="C185" s="133" t="s">
        <v>598</v>
      </c>
      <c r="D185" s="133" t="s">
        <v>515</v>
      </c>
      <c r="E185" s="133" t="s">
        <v>1726</v>
      </c>
      <c r="F185" s="133" t="s">
        <v>257</v>
      </c>
      <c r="G185" s="134">
        <v>1000</v>
      </c>
    </row>
    <row r="186" spans="1:7" ht="15.75">
      <c r="A186" s="220">
        <f t="shared" si="2"/>
        <v>175</v>
      </c>
      <c r="B186" s="135" t="s">
        <v>1697</v>
      </c>
      <c r="C186" s="136" t="s">
        <v>598</v>
      </c>
      <c r="D186" s="136" t="s">
        <v>1698</v>
      </c>
      <c r="E186" s="136"/>
      <c r="F186" s="136"/>
      <c r="G186" s="137">
        <v>3560.4</v>
      </c>
    </row>
    <row r="187" spans="1:7" ht="47.25">
      <c r="A187" s="220">
        <f t="shared" si="2"/>
        <v>176</v>
      </c>
      <c r="B187" s="135" t="s">
        <v>649</v>
      </c>
      <c r="C187" s="136" t="s">
        <v>598</v>
      </c>
      <c r="D187" s="136" t="s">
        <v>1698</v>
      </c>
      <c r="E187" s="136" t="s">
        <v>650</v>
      </c>
      <c r="F187" s="136"/>
      <c r="G187" s="137">
        <v>3560.4</v>
      </c>
    </row>
    <row r="188" spans="1:7" ht="47.25">
      <c r="A188" s="220">
        <f t="shared" si="2"/>
        <v>177</v>
      </c>
      <c r="B188" s="135" t="s">
        <v>651</v>
      </c>
      <c r="C188" s="136" t="s">
        <v>598</v>
      </c>
      <c r="D188" s="136" t="s">
        <v>1698</v>
      </c>
      <c r="E188" s="136" t="s">
        <v>652</v>
      </c>
      <c r="F188" s="136"/>
      <c r="G188" s="137">
        <v>624</v>
      </c>
    </row>
    <row r="189" spans="1:7" ht="141.75">
      <c r="A189" s="220">
        <f t="shared" si="2"/>
        <v>178</v>
      </c>
      <c r="B189" s="138" t="s">
        <v>653</v>
      </c>
      <c r="C189" s="136" t="s">
        <v>598</v>
      </c>
      <c r="D189" s="136" t="s">
        <v>1698</v>
      </c>
      <c r="E189" s="136" t="s">
        <v>654</v>
      </c>
      <c r="F189" s="136"/>
      <c r="G189" s="137">
        <v>624</v>
      </c>
    </row>
    <row r="190" spans="1:7" ht="15.75">
      <c r="A190" s="220">
        <f t="shared" si="2"/>
        <v>179</v>
      </c>
      <c r="B190" s="135" t="s">
        <v>540</v>
      </c>
      <c r="C190" s="136" t="s">
        <v>598</v>
      </c>
      <c r="D190" s="136" t="s">
        <v>1698</v>
      </c>
      <c r="E190" s="136" t="s">
        <v>654</v>
      </c>
      <c r="F190" s="136" t="s">
        <v>541</v>
      </c>
      <c r="G190" s="137">
        <v>624</v>
      </c>
    </row>
    <row r="191" spans="1:7" ht="63">
      <c r="A191" s="220">
        <f t="shared" si="2"/>
        <v>180</v>
      </c>
      <c r="B191" s="132" t="s">
        <v>953</v>
      </c>
      <c r="C191" s="133" t="s">
        <v>598</v>
      </c>
      <c r="D191" s="133" t="s">
        <v>1698</v>
      </c>
      <c r="E191" s="133" t="s">
        <v>654</v>
      </c>
      <c r="F191" s="133" t="s">
        <v>559</v>
      </c>
      <c r="G191" s="134">
        <v>624</v>
      </c>
    </row>
    <row r="192" spans="1:7" ht="47.25">
      <c r="A192" s="220">
        <f t="shared" si="2"/>
        <v>181</v>
      </c>
      <c r="B192" s="135" t="s">
        <v>655</v>
      </c>
      <c r="C192" s="136" t="s">
        <v>598</v>
      </c>
      <c r="D192" s="136" t="s">
        <v>1698</v>
      </c>
      <c r="E192" s="136" t="s">
        <v>656</v>
      </c>
      <c r="F192" s="136"/>
      <c r="G192" s="137">
        <v>2936.4</v>
      </c>
    </row>
    <row r="193" spans="1:7" ht="141.75">
      <c r="A193" s="220">
        <f t="shared" si="2"/>
        <v>182</v>
      </c>
      <c r="B193" s="138" t="s">
        <v>657</v>
      </c>
      <c r="C193" s="136" t="s">
        <v>598</v>
      </c>
      <c r="D193" s="136" t="s">
        <v>1698</v>
      </c>
      <c r="E193" s="136" t="s">
        <v>658</v>
      </c>
      <c r="F193" s="136"/>
      <c r="G193" s="137">
        <v>2936.4</v>
      </c>
    </row>
    <row r="194" spans="1:7" ht="15.75">
      <c r="A194" s="220">
        <f t="shared" si="2"/>
        <v>183</v>
      </c>
      <c r="B194" s="135" t="s">
        <v>540</v>
      </c>
      <c r="C194" s="136" t="s">
        <v>598</v>
      </c>
      <c r="D194" s="136" t="s">
        <v>1698</v>
      </c>
      <c r="E194" s="136" t="s">
        <v>658</v>
      </c>
      <c r="F194" s="136" t="s">
        <v>541</v>
      </c>
      <c r="G194" s="137">
        <v>2936.4</v>
      </c>
    </row>
    <row r="195" spans="1:7" ht="63">
      <c r="A195" s="220">
        <f t="shared" si="2"/>
        <v>184</v>
      </c>
      <c r="B195" s="132" t="s">
        <v>953</v>
      </c>
      <c r="C195" s="133" t="s">
        <v>598</v>
      </c>
      <c r="D195" s="133" t="s">
        <v>1698</v>
      </c>
      <c r="E195" s="133" t="s">
        <v>658</v>
      </c>
      <c r="F195" s="133" t="s">
        <v>559</v>
      </c>
      <c r="G195" s="134">
        <v>2936.4</v>
      </c>
    </row>
    <row r="196" spans="1:7" ht="15.75">
      <c r="A196" s="220">
        <f t="shared" si="2"/>
        <v>185</v>
      </c>
      <c r="B196" s="135" t="s">
        <v>382</v>
      </c>
      <c r="C196" s="136" t="s">
        <v>598</v>
      </c>
      <c r="D196" s="136" t="s">
        <v>505</v>
      </c>
      <c r="E196" s="136"/>
      <c r="F196" s="136"/>
      <c r="G196" s="137">
        <v>47261682.039999999</v>
      </c>
    </row>
    <row r="197" spans="1:7" ht="15.75">
      <c r="A197" s="220">
        <f t="shared" si="2"/>
        <v>186</v>
      </c>
      <c r="B197" s="135" t="s">
        <v>995</v>
      </c>
      <c r="C197" s="136" t="s">
        <v>598</v>
      </c>
      <c r="D197" s="136" t="s">
        <v>996</v>
      </c>
      <c r="E197" s="136"/>
      <c r="F197" s="136"/>
      <c r="G197" s="137">
        <v>345704.6</v>
      </c>
    </row>
    <row r="198" spans="1:7" ht="47.25">
      <c r="A198" s="220">
        <f t="shared" si="2"/>
        <v>187</v>
      </c>
      <c r="B198" s="135" t="s">
        <v>329</v>
      </c>
      <c r="C198" s="136" t="s">
        <v>598</v>
      </c>
      <c r="D198" s="136" t="s">
        <v>996</v>
      </c>
      <c r="E198" s="136" t="s">
        <v>12</v>
      </c>
      <c r="F198" s="136"/>
      <c r="G198" s="137">
        <v>345704.6</v>
      </c>
    </row>
    <row r="199" spans="1:7" ht="31.5">
      <c r="A199" s="220">
        <f t="shared" si="2"/>
        <v>188</v>
      </c>
      <c r="B199" s="135" t="s">
        <v>332</v>
      </c>
      <c r="C199" s="136" t="s">
        <v>598</v>
      </c>
      <c r="D199" s="136" t="s">
        <v>996</v>
      </c>
      <c r="E199" s="136" t="s">
        <v>14</v>
      </c>
      <c r="F199" s="136"/>
      <c r="G199" s="137">
        <v>345704.6</v>
      </c>
    </row>
    <row r="200" spans="1:7" ht="94.5">
      <c r="A200" s="220">
        <f t="shared" si="2"/>
        <v>189</v>
      </c>
      <c r="B200" s="135" t="s">
        <v>993</v>
      </c>
      <c r="C200" s="136" t="s">
        <v>598</v>
      </c>
      <c r="D200" s="136" t="s">
        <v>996</v>
      </c>
      <c r="E200" s="136" t="s">
        <v>994</v>
      </c>
      <c r="F200" s="136"/>
      <c r="G200" s="137">
        <v>345704.6</v>
      </c>
    </row>
    <row r="201" spans="1:7" ht="31.5">
      <c r="A201" s="220">
        <f t="shared" si="2"/>
        <v>190</v>
      </c>
      <c r="B201" s="135" t="s">
        <v>950</v>
      </c>
      <c r="C201" s="136" t="s">
        <v>598</v>
      </c>
      <c r="D201" s="136" t="s">
        <v>996</v>
      </c>
      <c r="E201" s="136" t="s">
        <v>994</v>
      </c>
      <c r="F201" s="136" t="s">
        <v>625</v>
      </c>
      <c r="G201" s="137">
        <v>345704.6</v>
      </c>
    </row>
    <row r="202" spans="1:7" ht="31.5">
      <c r="A202" s="220">
        <f t="shared" si="2"/>
        <v>191</v>
      </c>
      <c r="B202" s="132" t="s">
        <v>626</v>
      </c>
      <c r="C202" s="133" t="s">
        <v>598</v>
      </c>
      <c r="D202" s="133" t="s">
        <v>996</v>
      </c>
      <c r="E202" s="133" t="s">
        <v>994</v>
      </c>
      <c r="F202" s="133" t="s">
        <v>257</v>
      </c>
      <c r="G202" s="134">
        <v>345704.6</v>
      </c>
    </row>
    <row r="203" spans="1:7" ht="15.75">
      <c r="A203" s="220">
        <f t="shared" si="2"/>
        <v>192</v>
      </c>
      <c r="B203" s="135" t="s">
        <v>554</v>
      </c>
      <c r="C203" s="136" t="s">
        <v>598</v>
      </c>
      <c r="D203" s="136" t="s">
        <v>599</v>
      </c>
      <c r="E203" s="136"/>
      <c r="F203" s="136"/>
      <c r="G203" s="137">
        <v>41710510</v>
      </c>
    </row>
    <row r="204" spans="1:7" ht="63">
      <c r="A204" s="220">
        <f t="shared" si="2"/>
        <v>193</v>
      </c>
      <c r="B204" s="135" t="s">
        <v>383</v>
      </c>
      <c r="C204" s="136" t="s">
        <v>598</v>
      </c>
      <c r="D204" s="136" t="s">
        <v>599</v>
      </c>
      <c r="E204" s="136" t="s">
        <v>32</v>
      </c>
      <c r="F204" s="136"/>
      <c r="G204" s="137">
        <v>41709200</v>
      </c>
    </row>
    <row r="205" spans="1:7" ht="31.5">
      <c r="A205" s="220">
        <f t="shared" si="2"/>
        <v>194</v>
      </c>
      <c r="B205" s="135" t="s">
        <v>384</v>
      </c>
      <c r="C205" s="136" t="s">
        <v>598</v>
      </c>
      <c r="D205" s="136" t="s">
        <v>599</v>
      </c>
      <c r="E205" s="136" t="s">
        <v>33</v>
      </c>
      <c r="F205" s="136"/>
      <c r="G205" s="137">
        <v>41709200</v>
      </c>
    </row>
    <row r="206" spans="1:7" ht="110.25">
      <c r="A206" s="220">
        <f t="shared" ref="A206:A269" si="3">A205+1</f>
        <v>195</v>
      </c>
      <c r="B206" s="138" t="s">
        <v>1727</v>
      </c>
      <c r="C206" s="136" t="s">
        <v>598</v>
      </c>
      <c r="D206" s="136" t="s">
        <v>599</v>
      </c>
      <c r="E206" s="136" t="s">
        <v>1728</v>
      </c>
      <c r="F206" s="136"/>
      <c r="G206" s="137">
        <v>1020000</v>
      </c>
    </row>
    <row r="207" spans="1:7" ht="31.5">
      <c r="A207" s="220">
        <f t="shared" si="3"/>
        <v>196</v>
      </c>
      <c r="B207" s="135" t="s">
        <v>950</v>
      </c>
      <c r="C207" s="136" t="s">
        <v>598</v>
      </c>
      <c r="D207" s="136" t="s">
        <v>599</v>
      </c>
      <c r="E207" s="136" t="s">
        <v>1728</v>
      </c>
      <c r="F207" s="136" t="s">
        <v>625</v>
      </c>
      <c r="G207" s="137">
        <v>1020000</v>
      </c>
    </row>
    <row r="208" spans="1:7" ht="31.5">
      <c r="A208" s="220">
        <f t="shared" si="3"/>
        <v>197</v>
      </c>
      <c r="B208" s="132" t="s">
        <v>626</v>
      </c>
      <c r="C208" s="133" t="s">
        <v>598</v>
      </c>
      <c r="D208" s="133" t="s">
        <v>599</v>
      </c>
      <c r="E208" s="133" t="s">
        <v>1728</v>
      </c>
      <c r="F208" s="133" t="s">
        <v>257</v>
      </c>
      <c r="G208" s="134">
        <v>1020000</v>
      </c>
    </row>
    <row r="209" spans="1:7" ht="173.25">
      <c r="A209" s="220">
        <f t="shared" si="3"/>
        <v>198</v>
      </c>
      <c r="B209" s="138" t="s">
        <v>385</v>
      </c>
      <c r="C209" s="136" t="s">
        <v>598</v>
      </c>
      <c r="D209" s="136" t="s">
        <v>599</v>
      </c>
      <c r="E209" s="136" t="s">
        <v>94</v>
      </c>
      <c r="F209" s="136"/>
      <c r="G209" s="137">
        <v>40689200</v>
      </c>
    </row>
    <row r="210" spans="1:7" ht="15.75">
      <c r="A210" s="220">
        <f t="shared" si="3"/>
        <v>199</v>
      </c>
      <c r="B210" s="135" t="s">
        <v>540</v>
      </c>
      <c r="C210" s="136" t="s">
        <v>598</v>
      </c>
      <c r="D210" s="136" t="s">
        <v>599</v>
      </c>
      <c r="E210" s="136" t="s">
        <v>94</v>
      </c>
      <c r="F210" s="136" t="s">
        <v>541</v>
      </c>
      <c r="G210" s="137">
        <v>40689200</v>
      </c>
    </row>
    <row r="211" spans="1:7" ht="63">
      <c r="A211" s="220">
        <f t="shared" si="3"/>
        <v>200</v>
      </c>
      <c r="B211" s="132" t="s">
        <v>953</v>
      </c>
      <c r="C211" s="133" t="s">
        <v>598</v>
      </c>
      <c r="D211" s="133" t="s">
        <v>599</v>
      </c>
      <c r="E211" s="133" t="s">
        <v>94</v>
      </c>
      <c r="F211" s="133" t="s">
        <v>559</v>
      </c>
      <c r="G211" s="134">
        <v>40689200</v>
      </c>
    </row>
    <row r="212" spans="1:7" ht="31.5">
      <c r="A212" s="220">
        <f t="shared" si="3"/>
        <v>201</v>
      </c>
      <c r="B212" s="135" t="s">
        <v>539</v>
      </c>
      <c r="C212" s="136" t="s">
        <v>598</v>
      </c>
      <c r="D212" s="136" t="s">
        <v>599</v>
      </c>
      <c r="E212" s="136" t="s">
        <v>19</v>
      </c>
      <c r="F212" s="136"/>
      <c r="G212" s="137">
        <v>1310</v>
      </c>
    </row>
    <row r="213" spans="1:7" ht="31.5">
      <c r="A213" s="220">
        <f t="shared" si="3"/>
        <v>202</v>
      </c>
      <c r="B213" s="135" t="s">
        <v>1714</v>
      </c>
      <c r="C213" s="136" t="s">
        <v>598</v>
      </c>
      <c r="D213" s="136" t="s">
        <v>599</v>
      </c>
      <c r="E213" s="136" t="s">
        <v>1715</v>
      </c>
      <c r="F213" s="136"/>
      <c r="G213" s="137">
        <v>1310</v>
      </c>
    </row>
    <row r="214" spans="1:7" ht="141.75">
      <c r="A214" s="220">
        <f t="shared" si="3"/>
        <v>203</v>
      </c>
      <c r="B214" s="138" t="s">
        <v>1716</v>
      </c>
      <c r="C214" s="136" t="s">
        <v>598</v>
      </c>
      <c r="D214" s="136" t="s">
        <v>599</v>
      </c>
      <c r="E214" s="136" t="s">
        <v>1717</v>
      </c>
      <c r="F214" s="136"/>
      <c r="G214" s="137">
        <v>1310</v>
      </c>
    </row>
    <row r="215" spans="1:7" ht="31.5">
      <c r="A215" s="220">
        <f t="shared" si="3"/>
        <v>204</v>
      </c>
      <c r="B215" s="135" t="s">
        <v>950</v>
      </c>
      <c r="C215" s="136" t="s">
        <v>598</v>
      </c>
      <c r="D215" s="136" t="s">
        <v>599</v>
      </c>
      <c r="E215" s="136" t="s">
        <v>1717</v>
      </c>
      <c r="F215" s="136" t="s">
        <v>625</v>
      </c>
      <c r="G215" s="137">
        <v>1310</v>
      </c>
    </row>
    <row r="216" spans="1:7" ht="31.5">
      <c r="A216" s="220">
        <f t="shared" si="3"/>
        <v>205</v>
      </c>
      <c r="B216" s="132" t="s">
        <v>626</v>
      </c>
      <c r="C216" s="133" t="s">
        <v>598</v>
      </c>
      <c r="D216" s="133" t="s">
        <v>599</v>
      </c>
      <c r="E216" s="133" t="s">
        <v>1729</v>
      </c>
      <c r="F216" s="133" t="s">
        <v>257</v>
      </c>
      <c r="G216" s="134">
        <v>1310</v>
      </c>
    </row>
    <row r="217" spans="1:7" ht="31.5">
      <c r="A217" s="220">
        <f t="shared" si="3"/>
        <v>206</v>
      </c>
      <c r="B217" s="135" t="s">
        <v>555</v>
      </c>
      <c r="C217" s="136" t="s">
        <v>598</v>
      </c>
      <c r="D217" s="136" t="s">
        <v>600</v>
      </c>
      <c r="E217" s="136"/>
      <c r="F217" s="136"/>
      <c r="G217" s="137">
        <v>5205467.4400000004</v>
      </c>
    </row>
    <row r="218" spans="1:7" ht="63">
      <c r="A218" s="220">
        <f t="shared" si="3"/>
        <v>207</v>
      </c>
      <c r="B218" s="135" t="s">
        <v>383</v>
      </c>
      <c r="C218" s="136" t="s">
        <v>598</v>
      </c>
      <c r="D218" s="136" t="s">
        <v>600</v>
      </c>
      <c r="E218" s="136" t="s">
        <v>32</v>
      </c>
      <c r="F218" s="136"/>
      <c r="G218" s="137">
        <v>5205467.4400000004</v>
      </c>
    </row>
    <row r="219" spans="1:7" ht="31.5">
      <c r="A219" s="220">
        <f t="shared" si="3"/>
        <v>208</v>
      </c>
      <c r="B219" s="135" t="s">
        <v>384</v>
      </c>
      <c r="C219" s="136" t="s">
        <v>598</v>
      </c>
      <c r="D219" s="136" t="s">
        <v>600</v>
      </c>
      <c r="E219" s="136" t="s">
        <v>33</v>
      </c>
      <c r="F219" s="136"/>
      <c r="G219" s="137">
        <v>250000</v>
      </c>
    </row>
    <row r="220" spans="1:7" ht="236.25">
      <c r="A220" s="220">
        <f t="shared" si="3"/>
        <v>209</v>
      </c>
      <c r="B220" s="138" t="s">
        <v>1008</v>
      </c>
      <c r="C220" s="136" t="s">
        <v>598</v>
      </c>
      <c r="D220" s="136" t="s">
        <v>600</v>
      </c>
      <c r="E220" s="136" t="s">
        <v>992</v>
      </c>
      <c r="F220" s="136"/>
      <c r="G220" s="137">
        <v>250000</v>
      </c>
    </row>
    <row r="221" spans="1:7" ht="31.5">
      <c r="A221" s="220">
        <f t="shared" si="3"/>
        <v>210</v>
      </c>
      <c r="B221" s="135" t="s">
        <v>950</v>
      </c>
      <c r="C221" s="136" t="s">
        <v>598</v>
      </c>
      <c r="D221" s="136" t="s">
        <v>600</v>
      </c>
      <c r="E221" s="136" t="s">
        <v>992</v>
      </c>
      <c r="F221" s="136" t="s">
        <v>625</v>
      </c>
      <c r="G221" s="137">
        <v>250000</v>
      </c>
    </row>
    <row r="222" spans="1:7" ht="31.5">
      <c r="A222" s="220">
        <f t="shared" si="3"/>
        <v>211</v>
      </c>
      <c r="B222" s="132" t="s">
        <v>626</v>
      </c>
      <c r="C222" s="133" t="s">
        <v>598</v>
      </c>
      <c r="D222" s="133" t="s">
        <v>600</v>
      </c>
      <c r="E222" s="133" t="s">
        <v>992</v>
      </c>
      <c r="F222" s="133" t="s">
        <v>257</v>
      </c>
      <c r="G222" s="134">
        <v>250000</v>
      </c>
    </row>
    <row r="223" spans="1:7" ht="31.5">
      <c r="A223" s="220">
        <f t="shared" si="3"/>
        <v>212</v>
      </c>
      <c r="B223" s="135" t="s">
        <v>386</v>
      </c>
      <c r="C223" s="136" t="s">
        <v>598</v>
      </c>
      <c r="D223" s="136" t="s">
        <v>600</v>
      </c>
      <c r="E223" s="136" t="s">
        <v>34</v>
      </c>
      <c r="F223" s="136"/>
      <c r="G223" s="137">
        <v>4955467.4400000004</v>
      </c>
    </row>
    <row r="224" spans="1:7" ht="110.25">
      <c r="A224" s="220">
        <f t="shared" si="3"/>
        <v>213</v>
      </c>
      <c r="B224" s="138" t="s">
        <v>387</v>
      </c>
      <c r="C224" s="136" t="s">
        <v>598</v>
      </c>
      <c r="D224" s="136" t="s">
        <v>600</v>
      </c>
      <c r="E224" s="136" t="s">
        <v>95</v>
      </c>
      <c r="F224" s="136"/>
      <c r="G224" s="137">
        <v>1273252</v>
      </c>
    </row>
    <row r="225" spans="1:7" ht="78.75">
      <c r="A225" s="220">
        <f t="shared" si="3"/>
        <v>214</v>
      </c>
      <c r="B225" s="135" t="s">
        <v>623</v>
      </c>
      <c r="C225" s="136" t="s">
        <v>598</v>
      </c>
      <c r="D225" s="136" t="s">
        <v>600</v>
      </c>
      <c r="E225" s="136" t="s">
        <v>95</v>
      </c>
      <c r="F225" s="136" t="s">
        <v>256</v>
      </c>
      <c r="G225" s="137">
        <v>1234752</v>
      </c>
    </row>
    <row r="226" spans="1:7" ht="15.75">
      <c r="A226" s="220">
        <f t="shared" si="3"/>
        <v>215</v>
      </c>
      <c r="B226" s="132" t="s">
        <v>388</v>
      </c>
      <c r="C226" s="133" t="s">
        <v>598</v>
      </c>
      <c r="D226" s="133" t="s">
        <v>600</v>
      </c>
      <c r="E226" s="133" t="s">
        <v>95</v>
      </c>
      <c r="F226" s="133" t="s">
        <v>546</v>
      </c>
      <c r="G226" s="134">
        <v>1234752</v>
      </c>
    </row>
    <row r="227" spans="1:7" ht="31.5">
      <c r="A227" s="220">
        <f t="shared" si="3"/>
        <v>216</v>
      </c>
      <c r="B227" s="135" t="s">
        <v>950</v>
      </c>
      <c r="C227" s="136" t="s">
        <v>598</v>
      </c>
      <c r="D227" s="136" t="s">
        <v>600</v>
      </c>
      <c r="E227" s="136" t="s">
        <v>95</v>
      </c>
      <c r="F227" s="136" t="s">
        <v>625</v>
      </c>
      <c r="G227" s="137">
        <v>38500</v>
      </c>
    </row>
    <row r="228" spans="1:7" ht="31.5">
      <c r="A228" s="220">
        <f t="shared" si="3"/>
        <v>217</v>
      </c>
      <c r="B228" s="132" t="s">
        <v>626</v>
      </c>
      <c r="C228" s="133" t="s">
        <v>598</v>
      </c>
      <c r="D228" s="133" t="s">
        <v>600</v>
      </c>
      <c r="E228" s="133" t="s">
        <v>95</v>
      </c>
      <c r="F228" s="133" t="s">
        <v>257</v>
      </c>
      <c r="G228" s="134">
        <v>38500</v>
      </c>
    </row>
    <row r="229" spans="1:7" ht="110.25">
      <c r="A229" s="220">
        <f t="shared" si="3"/>
        <v>218</v>
      </c>
      <c r="B229" s="138" t="s">
        <v>393</v>
      </c>
      <c r="C229" s="136" t="s">
        <v>598</v>
      </c>
      <c r="D229" s="136" t="s">
        <v>600</v>
      </c>
      <c r="E229" s="136" t="s">
        <v>96</v>
      </c>
      <c r="F229" s="136"/>
      <c r="G229" s="137">
        <v>3682215.44</v>
      </c>
    </row>
    <row r="230" spans="1:7" ht="78.75">
      <c r="A230" s="220">
        <f t="shared" si="3"/>
        <v>219</v>
      </c>
      <c r="B230" s="135" t="s">
        <v>623</v>
      </c>
      <c r="C230" s="136" t="s">
        <v>598</v>
      </c>
      <c r="D230" s="136" t="s">
        <v>600</v>
      </c>
      <c r="E230" s="136" t="s">
        <v>96</v>
      </c>
      <c r="F230" s="136" t="s">
        <v>256</v>
      </c>
      <c r="G230" s="137">
        <v>2149601.48</v>
      </c>
    </row>
    <row r="231" spans="1:7" ht="15.75">
      <c r="A231" s="220">
        <f t="shared" si="3"/>
        <v>220</v>
      </c>
      <c r="B231" s="132" t="s">
        <v>388</v>
      </c>
      <c r="C231" s="133" t="s">
        <v>598</v>
      </c>
      <c r="D231" s="133" t="s">
        <v>600</v>
      </c>
      <c r="E231" s="133" t="s">
        <v>96</v>
      </c>
      <c r="F231" s="133" t="s">
        <v>546</v>
      </c>
      <c r="G231" s="134">
        <v>2149601.48</v>
      </c>
    </row>
    <row r="232" spans="1:7" ht="31.5">
      <c r="A232" s="220">
        <f t="shared" si="3"/>
        <v>221</v>
      </c>
      <c r="B232" s="135" t="s">
        <v>950</v>
      </c>
      <c r="C232" s="136" t="s">
        <v>598</v>
      </c>
      <c r="D232" s="136" t="s">
        <v>600</v>
      </c>
      <c r="E232" s="136" t="s">
        <v>96</v>
      </c>
      <c r="F232" s="136" t="s">
        <v>625</v>
      </c>
      <c r="G232" s="137">
        <v>1532613.96</v>
      </c>
    </row>
    <row r="233" spans="1:7" ht="31.5">
      <c r="A233" s="220">
        <f t="shared" si="3"/>
        <v>222</v>
      </c>
      <c r="B233" s="132" t="s">
        <v>626</v>
      </c>
      <c r="C233" s="133" t="s">
        <v>598</v>
      </c>
      <c r="D233" s="133" t="s">
        <v>600</v>
      </c>
      <c r="E233" s="133" t="s">
        <v>96</v>
      </c>
      <c r="F233" s="133" t="s">
        <v>257</v>
      </c>
      <c r="G233" s="134">
        <v>1532613.96</v>
      </c>
    </row>
    <row r="234" spans="1:7" ht="15.75">
      <c r="A234" s="220">
        <f t="shared" si="3"/>
        <v>223</v>
      </c>
      <c r="B234" s="135" t="s">
        <v>35</v>
      </c>
      <c r="C234" s="136" t="s">
        <v>598</v>
      </c>
      <c r="D234" s="136" t="s">
        <v>0</v>
      </c>
      <c r="E234" s="136"/>
      <c r="F234" s="136"/>
      <c r="G234" s="137">
        <v>100000</v>
      </c>
    </row>
    <row r="235" spans="1:7" ht="15.75">
      <c r="A235" s="220">
        <f t="shared" si="3"/>
        <v>224</v>
      </c>
      <c r="B235" s="135" t="s">
        <v>36</v>
      </c>
      <c r="C235" s="136" t="s">
        <v>598</v>
      </c>
      <c r="D235" s="136" t="s">
        <v>1</v>
      </c>
      <c r="E235" s="136"/>
      <c r="F235" s="136"/>
      <c r="G235" s="137">
        <v>100000</v>
      </c>
    </row>
    <row r="236" spans="1:7" ht="31.5">
      <c r="A236" s="220">
        <f t="shared" si="3"/>
        <v>225</v>
      </c>
      <c r="B236" s="135" t="s">
        <v>1002</v>
      </c>
      <c r="C236" s="136" t="s">
        <v>598</v>
      </c>
      <c r="D236" s="136" t="s">
        <v>1</v>
      </c>
      <c r="E236" s="136" t="s">
        <v>37</v>
      </c>
      <c r="F236" s="136"/>
      <c r="G236" s="137">
        <v>100000</v>
      </c>
    </row>
    <row r="237" spans="1:7" ht="31.5">
      <c r="A237" s="220">
        <f t="shared" si="3"/>
        <v>226</v>
      </c>
      <c r="B237" s="135" t="s">
        <v>38</v>
      </c>
      <c r="C237" s="136" t="s">
        <v>598</v>
      </c>
      <c r="D237" s="136" t="s">
        <v>1</v>
      </c>
      <c r="E237" s="136" t="s">
        <v>39</v>
      </c>
      <c r="F237" s="136"/>
      <c r="G237" s="137">
        <v>100000</v>
      </c>
    </row>
    <row r="238" spans="1:7" ht="63">
      <c r="A238" s="220">
        <f t="shared" si="3"/>
        <v>227</v>
      </c>
      <c r="B238" s="135" t="s">
        <v>97</v>
      </c>
      <c r="C238" s="136" t="s">
        <v>598</v>
      </c>
      <c r="D238" s="136" t="s">
        <v>1</v>
      </c>
      <c r="E238" s="136" t="s">
        <v>98</v>
      </c>
      <c r="F238" s="136"/>
      <c r="G238" s="137">
        <v>100000</v>
      </c>
    </row>
    <row r="239" spans="1:7" ht="31.5">
      <c r="A239" s="220">
        <f t="shared" si="3"/>
        <v>228</v>
      </c>
      <c r="B239" s="135" t="s">
        <v>950</v>
      </c>
      <c r="C239" s="136" t="s">
        <v>598</v>
      </c>
      <c r="D239" s="136" t="s">
        <v>1</v>
      </c>
      <c r="E239" s="136" t="s">
        <v>98</v>
      </c>
      <c r="F239" s="136" t="s">
        <v>625</v>
      </c>
      <c r="G239" s="137">
        <v>100000</v>
      </c>
    </row>
    <row r="240" spans="1:7" ht="31.5">
      <c r="A240" s="220">
        <f t="shared" si="3"/>
        <v>229</v>
      </c>
      <c r="B240" s="132" t="s">
        <v>626</v>
      </c>
      <c r="C240" s="133" t="s">
        <v>598</v>
      </c>
      <c r="D240" s="133" t="s">
        <v>1</v>
      </c>
      <c r="E240" s="133" t="s">
        <v>98</v>
      </c>
      <c r="F240" s="133" t="s">
        <v>257</v>
      </c>
      <c r="G240" s="134">
        <v>100000</v>
      </c>
    </row>
    <row r="241" spans="1:7" ht="15.75">
      <c r="A241" s="220">
        <f t="shared" si="3"/>
        <v>230</v>
      </c>
      <c r="B241" s="135" t="s">
        <v>396</v>
      </c>
      <c r="C241" s="136" t="s">
        <v>598</v>
      </c>
      <c r="D241" s="136" t="s">
        <v>506</v>
      </c>
      <c r="E241" s="136"/>
      <c r="F241" s="136"/>
      <c r="G241" s="137">
        <v>3696979.5</v>
      </c>
    </row>
    <row r="242" spans="1:7" ht="15.75">
      <c r="A242" s="220">
        <f t="shared" si="3"/>
        <v>231</v>
      </c>
      <c r="B242" s="135" t="s">
        <v>564</v>
      </c>
      <c r="C242" s="136" t="s">
        <v>598</v>
      </c>
      <c r="D242" s="136" t="s">
        <v>603</v>
      </c>
      <c r="E242" s="136"/>
      <c r="F242" s="136"/>
      <c r="G242" s="137">
        <v>3696979.5</v>
      </c>
    </row>
    <row r="243" spans="1:7" ht="31.5">
      <c r="A243" s="220">
        <f t="shared" si="3"/>
        <v>232</v>
      </c>
      <c r="B243" s="135" t="s">
        <v>534</v>
      </c>
      <c r="C243" s="136" t="s">
        <v>598</v>
      </c>
      <c r="D243" s="136" t="s">
        <v>603</v>
      </c>
      <c r="E243" s="136" t="s">
        <v>16</v>
      </c>
      <c r="F243" s="136"/>
      <c r="G243" s="137">
        <v>3696979.5</v>
      </c>
    </row>
    <row r="244" spans="1:7" ht="31.5">
      <c r="A244" s="220">
        <f t="shared" si="3"/>
        <v>233</v>
      </c>
      <c r="B244" s="135" t="s">
        <v>48</v>
      </c>
      <c r="C244" s="136" t="s">
        <v>598</v>
      </c>
      <c r="D244" s="136" t="s">
        <v>603</v>
      </c>
      <c r="E244" s="136" t="s">
        <v>49</v>
      </c>
      <c r="F244" s="136"/>
      <c r="G244" s="137">
        <v>3696979.5</v>
      </c>
    </row>
    <row r="245" spans="1:7" ht="78.75">
      <c r="A245" s="220">
        <f t="shared" si="3"/>
        <v>234</v>
      </c>
      <c r="B245" s="135" t="s">
        <v>354</v>
      </c>
      <c r="C245" s="136" t="s">
        <v>598</v>
      </c>
      <c r="D245" s="136" t="s">
        <v>603</v>
      </c>
      <c r="E245" s="136" t="s">
        <v>104</v>
      </c>
      <c r="F245" s="136"/>
      <c r="G245" s="137">
        <v>3696979.5</v>
      </c>
    </row>
    <row r="246" spans="1:7" ht="78.75">
      <c r="A246" s="220">
        <f t="shared" si="3"/>
        <v>235</v>
      </c>
      <c r="B246" s="135" t="s">
        <v>623</v>
      </c>
      <c r="C246" s="136" t="s">
        <v>598</v>
      </c>
      <c r="D246" s="136" t="s">
        <v>603</v>
      </c>
      <c r="E246" s="136" t="s">
        <v>104</v>
      </c>
      <c r="F246" s="136" t="s">
        <v>256</v>
      </c>
      <c r="G246" s="137">
        <v>1155850.5</v>
      </c>
    </row>
    <row r="247" spans="1:7" ht="15.75">
      <c r="A247" s="220">
        <f t="shared" si="3"/>
        <v>236</v>
      </c>
      <c r="B247" s="132" t="s">
        <v>388</v>
      </c>
      <c r="C247" s="133" t="s">
        <v>598</v>
      </c>
      <c r="D247" s="133" t="s">
        <v>603</v>
      </c>
      <c r="E247" s="133" t="s">
        <v>104</v>
      </c>
      <c r="F247" s="133" t="s">
        <v>546</v>
      </c>
      <c r="G247" s="134">
        <v>1155850.5</v>
      </c>
    </row>
    <row r="248" spans="1:7" ht="31.5">
      <c r="A248" s="220">
        <f t="shared" si="3"/>
        <v>237</v>
      </c>
      <c r="B248" s="135" t="s">
        <v>950</v>
      </c>
      <c r="C248" s="136" t="s">
        <v>598</v>
      </c>
      <c r="D248" s="136" t="s">
        <v>603</v>
      </c>
      <c r="E248" s="136" t="s">
        <v>104</v>
      </c>
      <c r="F248" s="136" t="s">
        <v>625</v>
      </c>
      <c r="G248" s="137">
        <v>2541129</v>
      </c>
    </row>
    <row r="249" spans="1:7" ht="31.5">
      <c r="A249" s="220">
        <f t="shared" si="3"/>
        <v>238</v>
      </c>
      <c r="B249" s="132" t="s">
        <v>626</v>
      </c>
      <c r="C249" s="133" t="s">
        <v>598</v>
      </c>
      <c r="D249" s="133" t="s">
        <v>603</v>
      </c>
      <c r="E249" s="133" t="s">
        <v>104</v>
      </c>
      <c r="F249" s="133" t="s">
        <v>257</v>
      </c>
      <c r="G249" s="134">
        <v>2541129</v>
      </c>
    </row>
    <row r="250" spans="1:7" ht="15.75">
      <c r="A250" s="220">
        <f t="shared" si="3"/>
        <v>239</v>
      </c>
      <c r="B250" s="135" t="s">
        <v>247</v>
      </c>
      <c r="C250" s="136" t="s">
        <v>598</v>
      </c>
      <c r="D250" s="136" t="s">
        <v>507</v>
      </c>
      <c r="E250" s="136"/>
      <c r="F250" s="136"/>
      <c r="G250" s="137">
        <v>12179371.9</v>
      </c>
    </row>
    <row r="251" spans="1:7" ht="15.75">
      <c r="A251" s="220">
        <f t="shared" si="3"/>
        <v>240</v>
      </c>
      <c r="B251" s="135" t="s">
        <v>68</v>
      </c>
      <c r="C251" s="136" t="s">
        <v>598</v>
      </c>
      <c r="D251" s="136" t="s">
        <v>2</v>
      </c>
      <c r="E251" s="136"/>
      <c r="F251" s="136"/>
      <c r="G251" s="137">
        <v>12179371.9</v>
      </c>
    </row>
    <row r="252" spans="1:7" ht="31.5">
      <c r="A252" s="220">
        <f t="shared" si="3"/>
        <v>241</v>
      </c>
      <c r="B252" s="135" t="s">
        <v>1730</v>
      </c>
      <c r="C252" s="136" t="s">
        <v>598</v>
      </c>
      <c r="D252" s="136" t="s">
        <v>2</v>
      </c>
      <c r="E252" s="136" t="s">
        <v>40</v>
      </c>
      <c r="F252" s="136"/>
      <c r="G252" s="137">
        <v>12179371.9</v>
      </c>
    </row>
    <row r="253" spans="1:7" ht="31.5">
      <c r="A253" s="220">
        <f t="shared" si="3"/>
        <v>242</v>
      </c>
      <c r="B253" s="135" t="s">
        <v>361</v>
      </c>
      <c r="C253" s="136" t="s">
        <v>598</v>
      </c>
      <c r="D253" s="136" t="s">
        <v>2</v>
      </c>
      <c r="E253" s="136" t="s">
        <v>54</v>
      </c>
      <c r="F253" s="136"/>
      <c r="G253" s="137">
        <v>12179371.9</v>
      </c>
    </row>
    <row r="254" spans="1:7" ht="78.75">
      <c r="A254" s="220">
        <f t="shared" si="3"/>
        <v>243</v>
      </c>
      <c r="B254" s="135" t="s">
        <v>1731</v>
      </c>
      <c r="C254" s="136" t="s">
        <v>598</v>
      </c>
      <c r="D254" s="136" t="s">
        <v>2</v>
      </c>
      <c r="E254" s="136" t="s">
        <v>1732</v>
      </c>
      <c r="F254" s="136"/>
      <c r="G254" s="137">
        <v>7177887.7699999996</v>
      </c>
    </row>
    <row r="255" spans="1:7" ht="78.75">
      <c r="A255" s="220">
        <f t="shared" si="3"/>
        <v>244</v>
      </c>
      <c r="B255" s="135" t="s">
        <v>623</v>
      </c>
      <c r="C255" s="136" t="s">
        <v>598</v>
      </c>
      <c r="D255" s="136" t="s">
        <v>2</v>
      </c>
      <c r="E255" s="136" t="s">
        <v>1732</v>
      </c>
      <c r="F255" s="136" t="s">
        <v>256</v>
      </c>
      <c r="G255" s="137">
        <v>7177887.7699999996</v>
      </c>
    </row>
    <row r="256" spans="1:7" ht="15.75">
      <c r="A256" s="220">
        <f t="shared" si="3"/>
        <v>245</v>
      </c>
      <c r="B256" s="132" t="s">
        <v>388</v>
      </c>
      <c r="C256" s="133" t="s">
        <v>598</v>
      </c>
      <c r="D256" s="133" t="s">
        <v>2</v>
      </c>
      <c r="E256" s="133" t="s">
        <v>1732</v>
      </c>
      <c r="F256" s="133" t="s">
        <v>546</v>
      </c>
      <c r="G256" s="134">
        <v>7177887.7699999996</v>
      </c>
    </row>
    <row r="257" spans="1:7" ht="78.75">
      <c r="A257" s="220">
        <f t="shared" si="3"/>
        <v>246</v>
      </c>
      <c r="B257" s="135" t="s">
        <v>1733</v>
      </c>
      <c r="C257" s="136" t="s">
        <v>598</v>
      </c>
      <c r="D257" s="136" t="s">
        <v>2</v>
      </c>
      <c r="E257" s="136" t="s">
        <v>1734</v>
      </c>
      <c r="F257" s="136"/>
      <c r="G257" s="137">
        <v>5001484.13</v>
      </c>
    </row>
    <row r="258" spans="1:7" ht="78.75">
      <c r="A258" s="220">
        <f t="shared" si="3"/>
        <v>247</v>
      </c>
      <c r="B258" s="135" t="s">
        <v>623</v>
      </c>
      <c r="C258" s="136" t="s">
        <v>598</v>
      </c>
      <c r="D258" s="136" t="s">
        <v>2</v>
      </c>
      <c r="E258" s="136" t="s">
        <v>1734</v>
      </c>
      <c r="F258" s="136" t="s">
        <v>256</v>
      </c>
      <c r="G258" s="137">
        <v>4949824.13</v>
      </c>
    </row>
    <row r="259" spans="1:7" ht="15.75">
      <c r="A259" s="220">
        <f t="shared" si="3"/>
        <v>248</v>
      </c>
      <c r="B259" s="132" t="s">
        <v>388</v>
      </c>
      <c r="C259" s="133" t="s">
        <v>598</v>
      </c>
      <c r="D259" s="133" t="s">
        <v>2</v>
      </c>
      <c r="E259" s="133" t="s">
        <v>1734</v>
      </c>
      <c r="F259" s="133" t="s">
        <v>546</v>
      </c>
      <c r="G259" s="134">
        <v>4949824.13</v>
      </c>
    </row>
    <row r="260" spans="1:7" ht="31.5">
      <c r="A260" s="220">
        <f t="shared" si="3"/>
        <v>249</v>
      </c>
      <c r="B260" s="135" t="s">
        <v>950</v>
      </c>
      <c r="C260" s="136" t="s">
        <v>598</v>
      </c>
      <c r="D260" s="136" t="s">
        <v>2</v>
      </c>
      <c r="E260" s="136" t="s">
        <v>1734</v>
      </c>
      <c r="F260" s="136" t="s">
        <v>625</v>
      </c>
      <c r="G260" s="137">
        <v>51660</v>
      </c>
    </row>
    <row r="261" spans="1:7" ht="31.5">
      <c r="A261" s="220">
        <f t="shared" si="3"/>
        <v>250</v>
      </c>
      <c r="B261" s="132" t="s">
        <v>626</v>
      </c>
      <c r="C261" s="133" t="s">
        <v>598</v>
      </c>
      <c r="D261" s="133" t="s">
        <v>2</v>
      </c>
      <c r="E261" s="133" t="s">
        <v>1734</v>
      </c>
      <c r="F261" s="133" t="s">
        <v>257</v>
      </c>
      <c r="G261" s="134">
        <v>51660</v>
      </c>
    </row>
    <row r="262" spans="1:7" ht="31.5">
      <c r="A262" s="220">
        <f t="shared" si="3"/>
        <v>251</v>
      </c>
      <c r="B262" s="135" t="s">
        <v>394</v>
      </c>
      <c r="C262" s="136" t="s">
        <v>395</v>
      </c>
      <c r="D262" s="136"/>
      <c r="E262" s="136"/>
      <c r="F262" s="136"/>
      <c r="G262" s="137">
        <v>325627781.27999997</v>
      </c>
    </row>
    <row r="263" spans="1:7" ht="15.75">
      <c r="A263" s="220">
        <f t="shared" si="3"/>
        <v>252</v>
      </c>
      <c r="B263" s="135" t="s">
        <v>396</v>
      </c>
      <c r="C263" s="136" t="s">
        <v>395</v>
      </c>
      <c r="D263" s="136" t="s">
        <v>506</v>
      </c>
      <c r="E263" s="136"/>
      <c r="F263" s="136"/>
      <c r="G263" s="137">
        <v>308708681.27999997</v>
      </c>
    </row>
    <row r="264" spans="1:7" ht="15.75">
      <c r="A264" s="220">
        <f t="shared" si="3"/>
        <v>253</v>
      </c>
      <c r="B264" s="135" t="s">
        <v>556</v>
      </c>
      <c r="C264" s="136" t="s">
        <v>395</v>
      </c>
      <c r="D264" s="136" t="s">
        <v>484</v>
      </c>
      <c r="E264" s="136"/>
      <c r="F264" s="136"/>
      <c r="G264" s="137">
        <v>65177647.659999996</v>
      </c>
    </row>
    <row r="265" spans="1:7" ht="31.5">
      <c r="A265" s="220">
        <f t="shared" si="3"/>
        <v>254</v>
      </c>
      <c r="B265" s="135" t="s">
        <v>534</v>
      </c>
      <c r="C265" s="136" t="s">
        <v>395</v>
      </c>
      <c r="D265" s="136" t="s">
        <v>484</v>
      </c>
      <c r="E265" s="136" t="s">
        <v>16</v>
      </c>
      <c r="F265" s="136"/>
      <c r="G265" s="137">
        <v>65177647.659999996</v>
      </c>
    </row>
    <row r="266" spans="1:7" ht="31.5">
      <c r="A266" s="220">
        <f t="shared" si="3"/>
        <v>255</v>
      </c>
      <c r="B266" s="135" t="s">
        <v>397</v>
      </c>
      <c r="C266" s="136" t="s">
        <v>395</v>
      </c>
      <c r="D266" s="136" t="s">
        <v>484</v>
      </c>
      <c r="E266" s="136" t="s">
        <v>41</v>
      </c>
      <c r="F266" s="136"/>
      <c r="G266" s="137">
        <v>64677647.659999996</v>
      </c>
    </row>
    <row r="267" spans="1:7" ht="78.75">
      <c r="A267" s="220">
        <f t="shared" si="3"/>
        <v>256</v>
      </c>
      <c r="B267" s="135" t="s">
        <v>398</v>
      </c>
      <c r="C267" s="136" t="s">
        <v>395</v>
      </c>
      <c r="D267" s="136" t="s">
        <v>484</v>
      </c>
      <c r="E267" s="136" t="s">
        <v>99</v>
      </c>
      <c r="F267" s="136"/>
      <c r="G267" s="137">
        <v>23014147.66</v>
      </c>
    </row>
    <row r="268" spans="1:7" ht="31.5">
      <c r="A268" s="220">
        <f t="shared" si="3"/>
        <v>257</v>
      </c>
      <c r="B268" s="135" t="s">
        <v>610</v>
      </c>
      <c r="C268" s="136" t="s">
        <v>395</v>
      </c>
      <c r="D268" s="136" t="s">
        <v>484</v>
      </c>
      <c r="E268" s="136" t="s">
        <v>99</v>
      </c>
      <c r="F268" s="136" t="s">
        <v>611</v>
      </c>
      <c r="G268" s="137">
        <v>23014147.66</v>
      </c>
    </row>
    <row r="269" spans="1:7" ht="15.75">
      <c r="A269" s="220">
        <f t="shared" si="3"/>
        <v>258</v>
      </c>
      <c r="B269" s="132" t="s">
        <v>612</v>
      </c>
      <c r="C269" s="133" t="s">
        <v>395</v>
      </c>
      <c r="D269" s="133" t="s">
        <v>484</v>
      </c>
      <c r="E269" s="133" t="s">
        <v>99</v>
      </c>
      <c r="F269" s="133" t="s">
        <v>613</v>
      </c>
      <c r="G269" s="134">
        <v>23014147.66</v>
      </c>
    </row>
    <row r="270" spans="1:7" ht="220.5">
      <c r="A270" s="220">
        <f t="shared" ref="A270:A333" si="4">A269+1</f>
        <v>259</v>
      </c>
      <c r="B270" s="138" t="s">
        <v>1004</v>
      </c>
      <c r="C270" s="136" t="s">
        <v>395</v>
      </c>
      <c r="D270" s="136" t="s">
        <v>484</v>
      </c>
      <c r="E270" s="136" t="s">
        <v>972</v>
      </c>
      <c r="F270" s="136"/>
      <c r="G270" s="137">
        <v>14377800</v>
      </c>
    </row>
    <row r="271" spans="1:7" ht="31.5">
      <c r="A271" s="220">
        <f t="shared" si="4"/>
        <v>260</v>
      </c>
      <c r="B271" s="135" t="s">
        <v>610</v>
      </c>
      <c r="C271" s="136" t="s">
        <v>395</v>
      </c>
      <c r="D271" s="136" t="s">
        <v>484</v>
      </c>
      <c r="E271" s="136" t="s">
        <v>972</v>
      </c>
      <c r="F271" s="136" t="s">
        <v>611</v>
      </c>
      <c r="G271" s="137">
        <v>14377800</v>
      </c>
    </row>
    <row r="272" spans="1:7" ht="15.75">
      <c r="A272" s="220">
        <f t="shared" si="4"/>
        <v>261</v>
      </c>
      <c r="B272" s="132" t="s">
        <v>612</v>
      </c>
      <c r="C272" s="133" t="s">
        <v>395</v>
      </c>
      <c r="D272" s="133" t="s">
        <v>484</v>
      </c>
      <c r="E272" s="133" t="s">
        <v>972</v>
      </c>
      <c r="F272" s="133" t="s">
        <v>613</v>
      </c>
      <c r="G272" s="134">
        <v>14377800</v>
      </c>
    </row>
    <row r="273" spans="1:7" ht="173.25">
      <c r="A273" s="220">
        <f t="shared" si="4"/>
        <v>262</v>
      </c>
      <c r="B273" s="138" t="s">
        <v>389</v>
      </c>
      <c r="C273" s="136" t="s">
        <v>395</v>
      </c>
      <c r="D273" s="136" t="s">
        <v>484</v>
      </c>
      <c r="E273" s="136" t="s">
        <v>100</v>
      </c>
      <c r="F273" s="136"/>
      <c r="G273" s="137">
        <v>27285700</v>
      </c>
    </row>
    <row r="274" spans="1:7" ht="31.5">
      <c r="A274" s="220">
        <f t="shared" si="4"/>
        <v>263</v>
      </c>
      <c r="B274" s="135" t="s">
        <v>610</v>
      </c>
      <c r="C274" s="136" t="s">
        <v>395</v>
      </c>
      <c r="D274" s="136" t="s">
        <v>484</v>
      </c>
      <c r="E274" s="136" t="s">
        <v>100</v>
      </c>
      <c r="F274" s="136" t="s">
        <v>611</v>
      </c>
      <c r="G274" s="137">
        <v>27285700</v>
      </c>
    </row>
    <row r="275" spans="1:7" ht="15.75">
      <c r="A275" s="220">
        <f t="shared" si="4"/>
        <v>264</v>
      </c>
      <c r="B275" s="132" t="s">
        <v>612</v>
      </c>
      <c r="C275" s="133" t="s">
        <v>395</v>
      </c>
      <c r="D275" s="133" t="s">
        <v>484</v>
      </c>
      <c r="E275" s="133" t="s">
        <v>100</v>
      </c>
      <c r="F275" s="133" t="s">
        <v>613</v>
      </c>
      <c r="G275" s="134">
        <v>27285700</v>
      </c>
    </row>
    <row r="276" spans="1:7" ht="31.5">
      <c r="A276" s="220">
        <f t="shared" si="4"/>
        <v>265</v>
      </c>
      <c r="B276" s="135" t="s">
        <v>974</v>
      </c>
      <c r="C276" s="136" t="s">
        <v>395</v>
      </c>
      <c r="D276" s="136" t="s">
        <v>484</v>
      </c>
      <c r="E276" s="136" t="s">
        <v>975</v>
      </c>
      <c r="F276" s="136"/>
      <c r="G276" s="137">
        <v>500000</v>
      </c>
    </row>
    <row r="277" spans="1:7" ht="78.75">
      <c r="A277" s="220">
        <f t="shared" si="4"/>
        <v>266</v>
      </c>
      <c r="B277" s="135" t="s">
        <v>976</v>
      </c>
      <c r="C277" s="136" t="s">
        <v>395</v>
      </c>
      <c r="D277" s="136" t="s">
        <v>484</v>
      </c>
      <c r="E277" s="136" t="s">
        <v>977</v>
      </c>
      <c r="F277" s="136"/>
      <c r="G277" s="137">
        <v>500000</v>
      </c>
    </row>
    <row r="278" spans="1:7" ht="31.5">
      <c r="A278" s="220">
        <f t="shared" si="4"/>
        <v>267</v>
      </c>
      <c r="B278" s="135" t="s">
        <v>610</v>
      </c>
      <c r="C278" s="136" t="s">
        <v>395</v>
      </c>
      <c r="D278" s="136" t="s">
        <v>484</v>
      </c>
      <c r="E278" s="136" t="s">
        <v>977</v>
      </c>
      <c r="F278" s="136" t="s">
        <v>611</v>
      </c>
      <c r="G278" s="137">
        <v>500000</v>
      </c>
    </row>
    <row r="279" spans="1:7" ht="15.75">
      <c r="A279" s="220">
        <f t="shared" si="4"/>
        <v>268</v>
      </c>
      <c r="B279" s="132" t="s">
        <v>612</v>
      </c>
      <c r="C279" s="133" t="s">
        <v>395</v>
      </c>
      <c r="D279" s="133" t="s">
        <v>484</v>
      </c>
      <c r="E279" s="133" t="s">
        <v>977</v>
      </c>
      <c r="F279" s="133" t="s">
        <v>613</v>
      </c>
      <c r="G279" s="134">
        <v>500000</v>
      </c>
    </row>
    <row r="280" spans="1:7" ht="15.75">
      <c r="A280" s="220">
        <f t="shared" si="4"/>
        <v>269</v>
      </c>
      <c r="B280" s="135" t="s">
        <v>557</v>
      </c>
      <c r="C280" s="136" t="s">
        <v>395</v>
      </c>
      <c r="D280" s="136" t="s">
        <v>601</v>
      </c>
      <c r="E280" s="136"/>
      <c r="F280" s="136"/>
      <c r="G280" s="137">
        <v>222548756.22</v>
      </c>
    </row>
    <row r="281" spans="1:7" ht="31.5">
      <c r="A281" s="220">
        <f t="shared" si="4"/>
        <v>270</v>
      </c>
      <c r="B281" s="135" t="s">
        <v>534</v>
      </c>
      <c r="C281" s="136" t="s">
        <v>395</v>
      </c>
      <c r="D281" s="136" t="s">
        <v>601</v>
      </c>
      <c r="E281" s="136" t="s">
        <v>16</v>
      </c>
      <c r="F281" s="136"/>
      <c r="G281" s="137">
        <v>222548756.22</v>
      </c>
    </row>
    <row r="282" spans="1:7" ht="31.5">
      <c r="A282" s="220">
        <f t="shared" si="4"/>
        <v>271</v>
      </c>
      <c r="B282" s="135" t="s">
        <v>397</v>
      </c>
      <c r="C282" s="136" t="s">
        <v>395</v>
      </c>
      <c r="D282" s="136" t="s">
        <v>601</v>
      </c>
      <c r="E282" s="136" t="s">
        <v>41</v>
      </c>
      <c r="F282" s="136"/>
      <c r="G282" s="137">
        <v>216385756.22</v>
      </c>
    </row>
    <row r="283" spans="1:7" ht="78.75">
      <c r="A283" s="220">
        <f t="shared" si="4"/>
        <v>272</v>
      </c>
      <c r="B283" s="135" t="s">
        <v>398</v>
      </c>
      <c r="C283" s="136" t="s">
        <v>395</v>
      </c>
      <c r="D283" s="136" t="s">
        <v>601</v>
      </c>
      <c r="E283" s="136" t="s">
        <v>99</v>
      </c>
      <c r="F283" s="136"/>
      <c r="G283" s="137">
        <v>69368156.219999999</v>
      </c>
    </row>
    <row r="284" spans="1:7" ht="31.5">
      <c r="A284" s="220">
        <f t="shared" si="4"/>
        <v>273</v>
      </c>
      <c r="B284" s="135" t="s">
        <v>610</v>
      </c>
      <c r="C284" s="136" t="s">
        <v>395</v>
      </c>
      <c r="D284" s="136" t="s">
        <v>601</v>
      </c>
      <c r="E284" s="136" t="s">
        <v>99</v>
      </c>
      <c r="F284" s="136" t="s">
        <v>611</v>
      </c>
      <c r="G284" s="137">
        <v>69368156.219999999</v>
      </c>
    </row>
    <row r="285" spans="1:7" ht="15.75">
      <c r="A285" s="220">
        <f t="shared" si="4"/>
        <v>274</v>
      </c>
      <c r="B285" s="132" t="s">
        <v>612</v>
      </c>
      <c r="C285" s="133" t="s">
        <v>395</v>
      </c>
      <c r="D285" s="133" t="s">
        <v>601</v>
      </c>
      <c r="E285" s="133" t="s">
        <v>99</v>
      </c>
      <c r="F285" s="133" t="s">
        <v>613</v>
      </c>
      <c r="G285" s="134">
        <v>69368156.219999999</v>
      </c>
    </row>
    <row r="286" spans="1:7" ht="236.25">
      <c r="A286" s="220">
        <f t="shared" si="4"/>
        <v>275</v>
      </c>
      <c r="B286" s="138" t="s">
        <v>1005</v>
      </c>
      <c r="C286" s="136" t="s">
        <v>395</v>
      </c>
      <c r="D286" s="136" t="s">
        <v>601</v>
      </c>
      <c r="E286" s="136" t="s">
        <v>973</v>
      </c>
      <c r="F286" s="136"/>
      <c r="G286" s="137">
        <v>19196800</v>
      </c>
    </row>
    <row r="287" spans="1:7" ht="31.5">
      <c r="A287" s="220">
        <f t="shared" si="4"/>
        <v>276</v>
      </c>
      <c r="B287" s="135" t="s">
        <v>610</v>
      </c>
      <c r="C287" s="136" t="s">
        <v>395</v>
      </c>
      <c r="D287" s="136" t="s">
        <v>601</v>
      </c>
      <c r="E287" s="136" t="s">
        <v>973</v>
      </c>
      <c r="F287" s="136" t="s">
        <v>611</v>
      </c>
      <c r="G287" s="137">
        <v>19196800</v>
      </c>
    </row>
    <row r="288" spans="1:7" ht="15.75">
      <c r="A288" s="220">
        <f t="shared" si="4"/>
        <v>277</v>
      </c>
      <c r="B288" s="132" t="s">
        <v>612</v>
      </c>
      <c r="C288" s="133" t="s">
        <v>395</v>
      </c>
      <c r="D288" s="133" t="s">
        <v>601</v>
      </c>
      <c r="E288" s="133" t="s">
        <v>973</v>
      </c>
      <c r="F288" s="133" t="s">
        <v>613</v>
      </c>
      <c r="G288" s="134">
        <v>19196800</v>
      </c>
    </row>
    <row r="289" spans="1:7" ht="173.25">
      <c r="A289" s="220">
        <f t="shared" si="4"/>
        <v>278</v>
      </c>
      <c r="B289" s="138" t="s">
        <v>366</v>
      </c>
      <c r="C289" s="136" t="s">
        <v>395</v>
      </c>
      <c r="D289" s="136" t="s">
        <v>601</v>
      </c>
      <c r="E289" s="136" t="s">
        <v>101</v>
      </c>
      <c r="F289" s="136"/>
      <c r="G289" s="137">
        <v>127820800</v>
      </c>
    </row>
    <row r="290" spans="1:7" ht="31.5">
      <c r="A290" s="220">
        <f t="shared" si="4"/>
        <v>279</v>
      </c>
      <c r="B290" s="135" t="s">
        <v>610</v>
      </c>
      <c r="C290" s="136" t="s">
        <v>395</v>
      </c>
      <c r="D290" s="136" t="s">
        <v>601</v>
      </c>
      <c r="E290" s="136" t="s">
        <v>101</v>
      </c>
      <c r="F290" s="136" t="s">
        <v>611</v>
      </c>
      <c r="G290" s="137">
        <v>127820800</v>
      </c>
    </row>
    <row r="291" spans="1:7" ht="15.75">
      <c r="A291" s="220">
        <f t="shared" si="4"/>
        <v>280</v>
      </c>
      <c r="B291" s="132" t="s">
        <v>612</v>
      </c>
      <c r="C291" s="133" t="s">
        <v>395</v>
      </c>
      <c r="D291" s="133" t="s">
        <v>601</v>
      </c>
      <c r="E291" s="133" t="s">
        <v>101</v>
      </c>
      <c r="F291" s="133" t="s">
        <v>613</v>
      </c>
      <c r="G291" s="134">
        <v>127820800</v>
      </c>
    </row>
    <row r="292" spans="1:7" ht="31.5">
      <c r="A292" s="220">
        <f t="shared" si="4"/>
        <v>281</v>
      </c>
      <c r="B292" s="135" t="s">
        <v>974</v>
      </c>
      <c r="C292" s="136" t="s">
        <v>395</v>
      </c>
      <c r="D292" s="136" t="s">
        <v>601</v>
      </c>
      <c r="E292" s="136" t="s">
        <v>975</v>
      </c>
      <c r="F292" s="136"/>
      <c r="G292" s="137">
        <v>6163000</v>
      </c>
    </row>
    <row r="293" spans="1:7" ht="78.75">
      <c r="A293" s="220">
        <f t="shared" si="4"/>
        <v>282</v>
      </c>
      <c r="B293" s="135" t="s">
        <v>976</v>
      </c>
      <c r="C293" s="136" t="s">
        <v>395</v>
      </c>
      <c r="D293" s="136" t="s">
        <v>601</v>
      </c>
      <c r="E293" s="136" t="s">
        <v>977</v>
      </c>
      <c r="F293" s="136"/>
      <c r="G293" s="137">
        <v>6163000</v>
      </c>
    </row>
    <row r="294" spans="1:7" ht="31.5">
      <c r="A294" s="220">
        <f t="shared" si="4"/>
        <v>283</v>
      </c>
      <c r="B294" s="135" t="s">
        <v>610</v>
      </c>
      <c r="C294" s="136" t="s">
        <v>395</v>
      </c>
      <c r="D294" s="136" t="s">
        <v>601</v>
      </c>
      <c r="E294" s="136" t="s">
        <v>977</v>
      </c>
      <c r="F294" s="136" t="s">
        <v>611</v>
      </c>
      <c r="G294" s="137">
        <v>6163000</v>
      </c>
    </row>
    <row r="295" spans="1:7" ht="15.75">
      <c r="A295" s="220">
        <f t="shared" si="4"/>
        <v>284</v>
      </c>
      <c r="B295" s="132" t="s">
        <v>612</v>
      </c>
      <c r="C295" s="133" t="s">
        <v>395</v>
      </c>
      <c r="D295" s="133" t="s">
        <v>601</v>
      </c>
      <c r="E295" s="133" t="s">
        <v>977</v>
      </c>
      <c r="F295" s="133" t="s">
        <v>613</v>
      </c>
      <c r="G295" s="134">
        <v>6163000</v>
      </c>
    </row>
    <row r="296" spans="1:7" ht="15.75">
      <c r="A296" s="220">
        <f t="shared" si="4"/>
        <v>285</v>
      </c>
      <c r="B296" s="135" t="s">
        <v>970</v>
      </c>
      <c r="C296" s="136" t="s">
        <v>395</v>
      </c>
      <c r="D296" s="136" t="s">
        <v>971</v>
      </c>
      <c r="E296" s="136"/>
      <c r="F296" s="136"/>
      <c r="G296" s="137">
        <v>4339395.5999999996</v>
      </c>
    </row>
    <row r="297" spans="1:7" ht="31.5">
      <c r="A297" s="220">
        <f t="shared" si="4"/>
        <v>286</v>
      </c>
      <c r="B297" s="135" t="s">
        <v>534</v>
      </c>
      <c r="C297" s="136" t="s">
        <v>395</v>
      </c>
      <c r="D297" s="136" t="s">
        <v>971</v>
      </c>
      <c r="E297" s="136" t="s">
        <v>16</v>
      </c>
      <c r="F297" s="136"/>
      <c r="G297" s="137">
        <v>4339395.5999999996</v>
      </c>
    </row>
    <row r="298" spans="1:7" ht="31.5">
      <c r="A298" s="220">
        <f t="shared" si="4"/>
        <v>287</v>
      </c>
      <c r="B298" s="135" t="s">
        <v>397</v>
      </c>
      <c r="C298" s="136" t="s">
        <v>395</v>
      </c>
      <c r="D298" s="136" t="s">
        <v>971</v>
      </c>
      <c r="E298" s="136" t="s">
        <v>41</v>
      </c>
      <c r="F298" s="136"/>
      <c r="G298" s="137">
        <v>4339395.5999999996</v>
      </c>
    </row>
    <row r="299" spans="1:7" ht="78.75">
      <c r="A299" s="220">
        <f t="shared" si="4"/>
        <v>288</v>
      </c>
      <c r="B299" s="135" t="s">
        <v>398</v>
      </c>
      <c r="C299" s="136" t="s">
        <v>395</v>
      </c>
      <c r="D299" s="136" t="s">
        <v>971</v>
      </c>
      <c r="E299" s="136" t="s">
        <v>99</v>
      </c>
      <c r="F299" s="136"/>
      <c r="G299" s="137">
        <v>4339395.5999999996</v>
      </c>
    </row>
    <row r="300" spans="1:7" ht="31.5">
      <c r="A300" s="220">
        <f t="shared" si="4"/>
        <v>289</v>
      </c>
      <c r="B300" s="135" t="s">
        <v>610</v>
      </c>
      <c r="C300" s="136" t="s">
        <v>395</v>
      </c>
      <c r="D300" s="136" t="s">
        <v>971</v>
      </c>
      <c r="E300" s="136" t="s">
        <v>99</v>
      </c>
      <c r="F300" s="136" t="s">
        <v>611</v>
      </c>
      <c r="G300" s="137">
        <v>4339395.5999999996</v>
      </c>
    </row>
    <row r="301" spans="1:7" ht="15.75">
      <c r="A301" s="220">
        <f t="shared" si="4"/>
        <v>290</v>
      </c>
      <c r="B301" s="132" t="s">
        <v>612</v>
      </c>
      <c r="C301" s="133" t="s">
        <v>395</v>
      </c>
      <c r="D301" s="133" t="s">
        <v>971</v>
      </c>
      <c r="E301" s="133" t="s">
        <v>99</v>
      </c>
      <c r="F301" s="133" t="s">
        <v>613</v>
      </c>
      <c r="G301" s="134">
        <v>4339395.5999999996</v>
      </c>
    </row>
    <row r="302" spans="1:7" ht="15.75">
      <c r="A302" s="220">
        <f t="shared" si="4"/>
        <v>291</v>
      </c>
      <c r="B302" s="135" t="s">
        <v>980</v>
      </c>
      <c r="C302" s="136" t="s">
        <v>395</v>
      </c>
      <c r="D302" s="136" t="s">
        <v>602</v>
      </c>
      <c r="E302" s="136"/>
      <c r="F302" s="136"/>
      <c r="G302" s="137">
        <v>2148058.7999999998</v>
      </c>
    </row>
    <row r="303" spans="1:7" ht="31.5">
      <c r="A303" s="220">
        <f t="shared" si="4"/>
        <v>292</v>
      </c>
      <c r="B303" s="135" t="s">
        <v>534</v>
      </c>
      <c r="C303" s="136" t="s">
        <v>395</v>
      </c>
      <c r="D303" s="136" t="s">
        <v>602</v>
      </c>
      <c r="E303" s="136" t="s">
        <v>16</v>
      </c>
      <c r="F303" s="136"/>
      <c r="G303" s="137">
        <v>2148058.7999999998</v>
      </c>
    </row>
    <row r="304" spans="1:7" ht="47.25">
      <c r="A304" s="220">
        <f t="shared" si="4"/>
        <v>293</v>
      </c>
      <c r="B304" s="135" t="s">
        <v>367</v>
      </c>
      <c r="C304" s="136" t="s">
        <v>395</v>
      </c>
      <c r="D304" s="136" t="s">
        <v>602</v>
      </c>
      <c r="E304" s="136" t="s">
        <v>45</v>
      </c>
      <c r="F304" s="136"/>
      <c r="G304" s="137">
        <v>2148058.7999999998</v>
      </c>
    </row>
    <row r="305" spans="1:7" ht="110.25">
      <c r="A305" s="220">
        <f t="shared" si="4"/>
        <v>294</v>
      </c>
      <c r="B305" s="138" t="s">
        <v>634</v>
      </c>
      <c r="C305" s="136" t="s">
        <v>395</v>
      </c>
      <c r="D305" s="136" t="s">
        <v>602</v>
      </c>
      <c r="E305" s="136" t="s">
        <v>635</v>
      </c>
      <c r="F305" s="136"/>
      <c r="G305" s="137">
        <v>1648100</v>
      </c>
    </row>
    <row r="306" spans="1:7" ht="31.5">
      <c r="A306" s="220">
        <f t="shared" si="4"/>
        <v>295</v>
      </c>
      <c r="B306" s="135" t="s">
        <v>950</v>
      </c>
      <c r="C306" s="136" t="s">
        <v>395</v>
      </c>
      <c r="D306" s="136" t="s">
        <v>602</v>
      </c>
      <c r="E306" s="136" t="s">
        <v>635</v>
      </c>
      <c r="F306" s="136" t="s">
        <v>625</v>
      </c>
      <c r="G306" s="137">
        <v>855800</v>
      </c>
    </row>
    <row r="307" spans="1:7" ht="31.5">
      <c r="A307" s="220">
        <f t="shared" si="4"/>
        <v>296</v>
      </c>
      <c r="B307" s="132" t="s">
        <v>626</v>
      </c>
      <c r="C307" s="133" t="s">
        <v>395</v>
      </c>
      <c r="D307" s="133" t="s">
        <v>602</v>
      </c>
      <c r="E307" s="133" t="s">
        <v>635</v>
      </c>
      <c r="F307" s="133" t="s">
        <v>257</v>
      </c>
      <c r="G307" s="134">
        <v>855800</v>
      </c>
    </row>
    <row r="308" spans="1:7" ht="31.5">
      <c r="A308" s="220">
        <f t="shared" si="4"/>
        <v>297</v>
      </c>
      <c r="B308" s="135" t="s">
        <v>610</v>
      </c>
      <c r="C308" s="136" t="s">
        <v>395</v>
      </c>
      <c r="D308" s="136" t="s">
        <v>602</v>
      </c>
      <c r="E308" s="136" t="s">
        <v>635</v>
      </c>
      <c r="F308" s="136" t="s">
        <v>611</v>
      </c>
      <c r="G308" s="137">
        <v>792300</v>
      </c>
    </row>
    <row r="309" spans="1:7" ht="15.75">
      <c r="A309" s="220">
        <f t="shared" si="4"/>
        <v>298</v>
      </c>
      <c r="B309" s="132" t="s">
        <v>612</v>
      </c>
      <c r="C309" s="133" t="s">
        <v>395</v>
      </c>
      <c r="D309" s="133" t="s">
        <v>602</v>
      </c>
      <c r="E309" s="133" t="s">
        <v>635</v>
      </c>
      <c r="F309" s="133" t="s">
        <v>613</v>
      </c>
      <c r="G309" s="134">
        <v>792300</v>
      </c>
    </row>
    <row r="310" spans="1:7" ht="94.5">
      <c r="A310" s="220">
        <f t="shared" si="4"/>
        <v>299</v>
      </c>
      <c r="B310" s="135" t="s">
        <v>981</v>
      </c>
      <c r="C310" s="136" t="s">
        <v>395</v>
      </c>
      <c r="D310" s="136" t="s">
        <v>602</v>
      </c>
      <c r="E310" s="136" t="s">
        <v>636</v>
      </c>
      <c r="F310" s="136"/>
      <c r="G310" s="137">
        <v>499958.8</v>
      </c>
    </row>
    <row r="311" spans="1:7" ht="31.5">
      <c r="A311" s="220">
        <f t="shared" si="4"/>
        <v>300</v>
      </c>
      <c r="B311" s="135" t="s">
        <v>950</v>
      </c>
      <c r="C311" s="136" t="s">
        <v>395</v>
      </c>
      <c r="D311" s="136" t="s">
        <v>602</v>
      </c>
      <c r="E311" s="136" t="s">
        <v>636</v>
      </c>
      <c r="F311" s="136" t="s">
        <v>625</v>
      </c>
      <c r="G311" s="137">
        <v>160300</v>
      </c>
    </row>
    <row r="312" spans="1:7" ht="31.5">
      <c r="A312" s="220">
        <f t="shared" si="4"/>
        <v>301</v>
      </c>
      <c r="B312" s="132" t="s">
        <v>626</v>
      </c>
      <c r="C312" s="133" t="s">
        <v>395</v>
      </c>
      <c r="D312" s="133" t="s">
        <v>602</v>
      </c>
      <c r="E312" s="133" t="s">
        <v>636</v>
      </c>
      <c r="F312" s="133" t="s">
        <v>257</v>
      </c>
      <c r="G312" s="134">
        <v>160300</v>
      </c>
    </row>
    <row r="313" spans="1:7" ht="31.5">
      <c r="A313" s="220">
        <f t="shared" si="4"/>
        <v>302</v>
      </c>
      <c r="B313" s="135" t="s">
        <v>610</v>
      </c>
      <c r="C313" s="136" t="s">
        <v>395</v>
      </c>
      <c r="D313" s="136" t="s">
        <v>602</v>
      </c>
      <c r="E313" s="136" t="s">
        <v>636</v>
      </c>
      <c r="F313" s="136" t="s">
        <v>611</v>
      </c>
      <c r="G313" s="137">
        <v>339658.8</v>
      </c>
    </row>
    <row r="314" spans="1:7" ht="15.75">
      <c r="A314" s="220">
        <f t="shared" si="4"/>
        <v>303</v>
      </c>
      <c r="B314" s="132" t="s">
        <v>612</v>
      </c>
      <c r="C314" s="133" t="s">
        <v>395</v>
      </c>
      <c r="D314" s="133" t="s">
        <v>602</v>
      </c>
      <c r="E314" s="133" t="s">
        <v>636</v>
      </c>
      <c r="F314" s="133" t="s">
        <v>613</v>
      </c>
      <c r="G314" s="134">
        <v>339658.8</v>
      </c>
    </row>
    <row r="315" spans="1:7" ht="15.75">
      <c r="A315" s="220">
        <f t="shared" si="4"/>
        <v>304</v>
      </c>
      <c r="B315" s="135" t="s">
        <v>564</v>
      </c>
      <c r="C315" s="136" t="s">
        <v>395</v>
      </c>
      <c r="D315" s="136" t="s">
        <v>603</v>
      </c>
      <c r="E315" s="136"/>
      <c r="F315" s="136"/>
      <c r="G315" s="137">
        <v>14494823</v>
      </c>
    </row>
    <row r="316" spans="1:7" ht="31.5">
      <c r="A316" s="220">
        <f t="shared" si="4"/>
        <v>305</v>
      </c>
      <c r="B316" s="135" t="s">
        <v>534</v>
      </c>
      <c r="C316" s="136" t="s">
        <v>395</v>
      </c>
      <c r="D316" s="136" t="s">
        <v>603</v>
      </c>
      <c r="E316" s="136" t="s">
        <v>16</v>
      </c>
      <c r="F316" s="136"/>
      <c r="G316" s="137">
        <v>14494823</v>
      </c>
    </row>
    <row r="317" spans="1:7" ht="31.5">
      <c r="A317" s="220">
        <f t="shared" si="4"/>
        <v>306</v>
      </c>
      <c r="B317" s="135" t="s">
        <v>368</v>
      </c>
      <c r="C317" s="136" t="s">
        <v>395</v>
      </c>
      <c r="D317" s="136" t="s">
        <v>603</v>
      </c>
      <c r="E317" s="136" t="s">
        <v>46</v>
      </c>
      <c r="F317" s="136"/>
      <c r="G317" s="137">
        <v>4890049</v>
      </c>
    </row>
    <row r="318" spans="1:7" ht="78.75">
      <c r="A318" s="220">
        <f t="shared" si="4"/>
        <v>307</v>
      </c>
      <c r="B318" s="135" t="s">
        <v>978</v>
      </c>
      <c r="C318" s="136" t="s">
        <v>395</v>
      </c>
      <c r="D318" s="136" t="s">
        <v>603</v>
      </c>
      <c r="E318" s="136" t="s">
        <v>979</v>
      </c>
      <c r="F318" s="136"/>
      <c r="G318" s="137">
        <v>4890049</v>
      </c>
    </row>
    <row r="319" spans="1:7" ht="78.75">
      <c r="A319" s="220">
        <f t="shared" si="4"/>
        <v>308</v>
      </c>
      <c r="B319" s="135" t="s">
        <v>623</v>
      </c>
      <c r="C319" s="136" t="s">
        <v>395</v>
      </c>
      <c r="D319" s="136" t="s">
        <v>603</v>
      </c>
      <c r="E319" s="136" t="s">
        <v>979</v>
      </c>
      <c r="F319" s="136" t="s">
        <v>256</v>
      </c>
      <c r="G319" s="137">
        <v>4630846</v>
      </c>
    </row>
    <row r="320" spans="1:7" ht="15.75">
      <c r="A320" s="220">
        <f t="shared" si="4"/>
        <v>309</v>
      </c>
      <c r="B320" s="132" t="s">
        <v>388</v>
      </c>
      <c r="C320" s="133" t="s">
        <v>395</v>
      </c>
      <c r="D320" s="133" t="s">
        <v>603</v>
      </c>
      <c r="E320" s="133" t="s">
        <v>979</v>
      </c>
      <c r="F320" s="133" t="s">
        <v>546</v>
      </c>
      <c r="G320" s="134">
        <v>4630846</v>
      </c>
    </row>
    <row r="321" spans="1:7" ht="31.5">
      <c r="A321" s="220">
        <f t="shared" si="4"/>
        <v>310</v>
      </c>
      <c r="B321" s="135" t="s">
        <v>950</v>
      </c>
      <c r="C321" s="136" t="s">
        <v>395</v>
      </c>
      <c r="D321" s="136" t="s">
        <v>603</v>
      </c>
      <c r="E321" s="136" t="s">
        <v>979</v>
      </c>
      <c r="F321" s="136" t="s">
        <v>625</v>
      </c>
      <c r="G321" s="137">
        <v>259203</v>
      </c>
    </row>
    <row r="322" spans="1:7" ht="31.5">
      <c r="A322" s="220">
        <f t="shared" si="4"/>
        <v>311</v>
      </c>
      <c r="B322" s="132" t="s">
        <v>626</v>
      </c>
      <c r="C322" s="133" t="s">
        <v>395</v>
      </c>
      <c r="D322" s="133" t="s">
        <v>603</v>
      </c>
      <c r="E322" s="133" t="s">
        <v>979</v>
      </c>
      <c r="F322" s="133" t="s">
        <v>257</v>
      </c>
      <c r="G322" s="134">
        <v>259203</v>
      </c>
    </row>
    <row r="323" spans="1:7" ht="47.25">
      <c r="A323" s="220">
        <f t="shared" si="4"/>
        <v>312</v>
      </c>
      <c r="B323" s="135" t="s">
        <v>376</v>
      </c>
      <c r="C323" s="136" t="s">
        <v>395</v>
      </c>
      <c r="D323" s="136" t="s">
        <v>603</v>
      </c>
      <c r="E323" s="136" t="s">
        <v>47</v>
      </c>
      <c r="F323" s="136"/>
      <c r="G323" s="137">
        <v>1297600</v>
      </c>
    </row>
    <row r="324" spans="1:7" ht="141.75">
      <c r="A324" s="220">
        <f t="shared" si="4"/>
        <v>313</v>
      </c>
      <c r="B324" s="138" t="s">
        <v>377</v>
      </c>
      <c r="C324" s="136" t="s">
        <v>395</v>
      </c>
      <c r="D324" s="136" t="s">
        <v>603</v>
      </c>
      <c r="E324" s="136" t="s">
        <v>102</v>
      </c>
      <c r="F324" s="136"/>
      <c r="G324" s="137">
        <v>1297600</v>
      </c>
    </row>
    <row r="325" spans="1:7" ht="98.25" customHeight="1">
      <c r="A325" s="220">
        <f t="shared" si="4"/>
        <v>314</v>
      </c>
      <c r="B325" s="135" t="s">
        <v>623</v>
      </c>
      <c r="C325" s="136" t="s">
        <v>395</v>
      </c>
      <c r="D325" s="136" t="s">
        <v>603</v>
      </c>
      <c r="E325" s="136" t="s">
        <v>102</v>
      </c>
      <c r="F325" s="136" t="s">
        <v>256</v>
      </c>
      <c r="G325" s="137">
        <v>833875</v>
      </c>
    </row>
    <row r="326" spans="1:7" ht="31.5">
      <c r="A326" s="220">
        <f t="shared" si="4"/>
        <v>315</v>
      </c>
      <c r="B326" s="132" t="s">
        <v>624</v>
      </c>
      <c r="C326" s="133" t="s">
        <v>395</v>
      </c>
      <c r="D326" s="133" t="s">
        <v>603</v>
      </c>
      <c r="E326" s="133" t="s">
        <v>102</v>
      </c>
      <c r="F326" s="133" t="s">
        <v>270</v>
      </c>
      <c r="G326" s="134">
        <v>833875</v>
      </c>
    </row>
    <row r="327" spans="1:7" ht="31.5">
      <c r="A327" s="220">
        <f t="shared" si="4"/>
        <v>316</v>
      </c>
      <c r="B327" s="135" t="s">
        <v>950</v>
      </c>
      <c r="C327" s="136" t="s">
        <v>395</v>
      </c>
      <c r="D327" s="136" t="s">
        <v>603</v>
      </c>
      <c r="E327" s="136" t="s">
        <v>102</v>
      </c>
      <c r="F327" s="136" t="s">
        <v>625</v>
      </c>
      <c r="G327" s="137">
        <v>463725</v>
      </c>
    </row>
    <row r="328" spans="1:7" ht="31.5">
      <c r="A328" s="220">
        <f t="shared" si="4"/>
        <v>317</v>
      </c>
      <c r="B328" s="132" t="s">
        <v>626</v>
      </c>
      <c r="C328" s="133" t="s">
        <v>395</v>
      </c>
      <c r="D328" s="133" t="s">
        <v>603</v>
      </c>
      <c r="E328" s="133" t="s">
        <v>102</v>
      </c>
      <c r="F328" s="133" t="s">
        <v>257</v>
      </c>
      <c r="G328" s="134">
        <v>463725</v>
      </c>
    </row>
    <row r="329" spans="1:7" ht="31.5">
      <c r="A329" s="220">
        <f t="shared" si="4"/>
        <v>318</v>
      </c>
      <c r="B329" s="135" t="s">
        <v>48</v>
      </c>
      <c r="C329" s="136" t="s">
        <v>395</v>
      </c>
      <c r="D329" s="136" t="s">
        <v>603</v>
      </c>
      <c r="E329" s="136" t="s">
        <v>49</v>
      </c>
      <c r="F329" s="136"/>
      <c r="G329" s="137">
        <v>8307174</v>
      </c>
    </row>
    <row r="330" spans="1:7" ht="78.75">
      <c r="A330" s="220">
        <f t="shared" si="4"/>
        <v>319</v>
      </c>
      <c r="B330" s="135" t="s">
        <v>378</v>
      </c>
      <c r="C330" s="136" t="s">
        <v>395</v>
      </c>
      <c r="D330" s="136" t="s">
        <v>603</v>
      </c>
      <c r="E330" s="136" t="s">
        <v>103</v>
      </c>
      <c r="F330" s="136"/>
      <c r="G330" s="137">
        <v>1637256</v>
      </c>
    </row>
    <row r="331" spans="1:7" ht="78.75">
      <c r="A331" s="220">
        <f t="shared" si="4"/>
        <v>320</v>
      </c>
      <c r="B331" s="135" t="s">
        <v>623</v>
      </c>
      <c r="C331" s="136" t="s">
        <v>395</v>
      </c>
      <c r="D331" s="136" t="s">
        <v>603</v>
      </c>
      <c r="E331" s="136" t="s">
        <v>103</v>
      </c>
      <c r="F331" s="136" t="s">
        <v>256</v>
      </c>
      <c r="G331" s="137">
        <v>1498656</v>
      </c>
    </row>
    <row r="332" spans="1:7" ht="31.5">
      <c r="A332" s="220">
        <f t="shared" si="4"/>
        <v>321</v>
      </c>
      <c r="B332" s="132" t="s">
        <v>624</v>
      </c>
      <c r="C332" s="133" t="s">
        <v>395</v>
      </c>
      <c r="D332" s="133" t="s">
        <v>603</v>
      </c>
      <c r="E332" s="133" t="s">
        <v>103</v>
      </c>
      <c r="F332" s="133" t="s">
        <v>270</v>
      </c>
      <c r="G332" s="134">
        <v>1498656</v>
      </c>
    </row>
    <row r="333" spans="1:7" ht="31.5">
      <c r="A333" s="220">
        <f t="shared" si="4"/>
        <v>322</v>
      </c>
      <c r="B333" s="135" t="s">
        <v>950</v>
      </c>
      <c r="C333" s="136" t="s">
        <v>395</v>
      </c>
      <c r="D333" s="136" t="s">
        <v>603</v>
      </c>
      <c r="E333" s="136" t="s">
        <v>103</v>
      </c>
      <c r="F333" s="136" t="s">
        <v>625</v>
      </c>
      <c r="G333" s="137">
        <v>138600</v>
      </c>
    </row>
    <row r="334" spans="1:7" ht="31.5">
      <c r="A334" s="220">
        <f t="shared" ref="A334:A397" si="5">A333+1</f>
        <v>323</v>
      </c>
      <c r="B334" s="132" t="s">
        <v>626</v>
      </c>
      <c r="C334" s="133" t="s">
        <v>395</v>
      </c>
      <c r="D334" s="133" t="s">
        <v>603</v>
      </c>
      <c r="E334" s="133" t="s">
        <v>103</v>
      </c>
      <c r="F334" s="133" t="s">
        <v>257</v>
      </c>
      <c r="G334" s="134">
        <v>138600</v>
      </c>
    </row>
    <row r="335" spans="1:7" ht="78.75">
      <c r="A335" s="220">
        <f t="shared" si="5"/>
        <v>324</v>
      </c>
      <c r="B335" s="135" t="s">
        <v>354</v>
      </c>
      <c r="C335" s="136" t="s">
        <v>395</v>
      </c>
      <c r="D335" s="136" t="s">
        <v>603</v>
      </c>
      <c r="E335" s="136" t="s">
        <v>104</v>
      </c>
      <c r="F335" s="136"/>
      <c r="G335" s="137">
        <v>6669918</v>
      </c>
    </row>
    <row r="336" spans="1:7" ht="78.75">
      <c r="A336" s="220">
        <f t="shared" si="5"/>
        <v>325</v>
      </c>
      <c r="B336" s="135" t="s">
        <v>623</v>
      </c>
      <c r="C336" s="136" t="s">
        <v>395</v>
      </c>
      <c r="D336" s="136" t="s">
        <v>603</v>
      </c>
      <c r="E336" s="136" t="s">
        <v>104</v>
      </c>
      <c r="F336" s="136" t="s">
        <v>256</v>
      </c>
      <c r="G336" s="137">
        <v>5960535</v>
      </c>
    </row>
    <row r="337" spans="1:7" ht="15.75">
      <c r="A337" s="220">
        <f t="shared" si="5"/>
        <v>326</v>
      </c>
      <c r="B337" s="132" t="s">
        <v>388</v>
      </c>
      <c r="C337" s="133" t="s">
        <v>395</v>
      </c>
      <c r="D337" s="133" t="s">
        <v>603</v>
      </c>
      <c r="E337" s="133" t="s">
        <v>104</v>
      </c>
      <c r="F337" s="133" t="s">
        <v>546</v>
      </c>
      <c r="G337" s="134">
        <v>5960535</v>
      </c>
    </row>
    <row r="338" spans="1:7" ht="31.5">
      <c r="A338" s="220">
        <f t="shared" si="5"/>
        <v>327</v>
      </c>
      <c r="B338" s="135" t="s">
        <v>950</v>
      </c>
      <c r="C338" s="136" t="s">
        <v>395</v>
      </c>
      <c r="D338" s="136" t="s">
        <v>603</v>
      </c>
      <c r="E338" s="136" t="s">
        <v>104</v>
      </c>
      <c r="F338" s="136" t="s">
        <v>625</v>
      </c>
      <c r="G338" s="137">
        <v>709383</v>
      </c>
    </row>
    <row r="339" spans="1:7" ht="31.5">
      <c r="A339" s="220">
        <f t="shared" si="5"/>
        <v>328</v>
      </c>
      <c r="B339" s="132" t="s">
        <v>626</v>
      </c>
      <c r="C339" s="133" t="s">
        <v>395</v>
      </c>
      <c r="D339" s="133" t="s">
        <v>603</v>
      </c>
      <c r="E339" s="133" t="s">
        <v>104</v>
      </c>
      <c r="F339" s="133" t="s">
        <v>257</v>
      </c>
      <c r="G339" s="134">
        <v>709383</v>
      </c>
    </row>
    <row r="340" spans="1:7" ht="15.75">
      <c r="A340" s="220">
        <f t="shared" si="5"/>
        <v>329</v>
      </c>
      <c r="B340" s="135" t="s">
        <v>533</v>
      </c>
      <c r="C340" s="136" t="s">
        <v>395</v>
      </c>
      <c r="D340" s="136" t="s">
        <v>509</v>
      </c>
      <c r="E340" s="136"/>
      <c r="F340" s="136"/>
      <c r="G340" s="137">
        <v>16919100</v>
      </c>
    </row>
    <row r="341" spans="1:7" ht="15.75">
      <c r="A341" s="220">
        <f t="shared" si="5"/>
        <v>330</v>
      </c>
      <c r="B341" s="135" t="s">
        <v>569</v>
      </c>
      <c r="C341" s="136" t="s">
        <v>395</v>
      </c>
      <c r="D341" s="136" t="s">
        <v>483</v>
      </c>
      <c r="E341" s="136"/>
      <c r="F341" s="136"/>
      <c r="G341" s="137">
        <v>15982400</v>
      </c>
    </row>
    <row r="342" spans="1:7" ht="31.5">
      <c r="A342" s="220">
        <f t="shared" si="5"/>
        <v>331</v>
      </c>
      <c r="B342" s="135" t="s">
        <v>534</v>
      </c>
      <c r="C342" s="136" t="s">
        <v>395</v>
      </c>
      <c r="D342" s="136" t="s">
        <v>483</v>
      </c>
      <c r="E342" s="136" t="s">
        <v>16</v>
      </c>
      <c r="F342" s="136"/>
      <c r="G342" s="137">
        <v>15982400</v>
      </c>
    </row>
    <row r="343" spans="1:7" ht="31.5">
      <c r="A343" s="220">
        <f t="shared" si="5"/>
        <v>332</v>
      </c>
      <c r="B343" s="135" t="s">
        <v>397</v>
      </c>
      <c r="C343" s="136" t="s">
        <v>395</v>
      </c>
      <c r="D343" s="136" t="s">
        <v>483</v>
      </c>
      <c r="E343" s="136" t="s">
        <v>41</v>
      </c>
      <c r="F343" s="136"/>
      <c r="G343" s="137">
        <v>15982400</v>
      </c>
    </row>
    <row r="344" spans="1:7" ht="126">
      <c r="A344" s="220">
        <f t="shared" si="5"/>
        <v>333</v>
      </c>
      <c r="B344" s="138" t="s">
        <v>355</v>
      </c>
      <c r="C344" s="136" t="s">
        <v>395</v>
      </c>
      <c r="D344" s="136" t="s">
        <v>483</v>
      </c>
      <c r="E344" s="136" t="s">
        <v>105</v>
      </c>
      <c r="F344" s="136"/>
      <c r="G344" s="137">
        <v>15982400</v>
      </c>
    </row>
    <row r="345" spans="1:7" ht="31.5">
      <c r="A345" s="220">
        <f t="shared" si="5"/>
        <v>334</v>
      </c>
      <c r="B345" s="135" t="s">
        <v>610</v>
      </c>
      <c r="C345" s="136" t="s">
        <v>395</v>
      </c>
      <c r="D345" s="136" t="s">
        <v>483</v>
      </c>
      <c r="E345" s="136" t="s">
        <v>105</v>
      </c>
      <c r="F345" s="136" t="s">
        <v>611</v>
      </c>
      <c r="G345" s="137">
        <v>15982400</v>
      </c>
    </row>
    <row r="346" spans="1:7" ht="15.75">
      <c r="A346" s="220">
        <f t="shared" si="5"/>
        <v>335</v>
      </c>
      <c r="B346" s="132" t="s">
        <v>612</v>
      </c>
      <c r="C346" s="133" t="s">
        <v>395</v>
      </c>
      <c r="D346" s="133" t="s">
        <v>483</v>
      </c>
      <c r="E346" s="133" t="s">
        <v>105</v>
      </c>
      <c r="F346" s="133" t="s">
        <v>613</v>
      </c>
      <c r="G346" s="134">
        <v>15982400</v>
      </c>
    </row>
    <row r="347" spans="1:7" ht="15.75">
      <c r="A347" s="220">
        <f t="shared" si="5"/>
        <v>336</v>
      </c>
      <c r="B347" s="135" t="s">
        <v>570</v>
      </c>
      <c r="C347" s="136" t="s">
        <v>395</v>
      </c>
      <c r="D347" s="136" t="s">
        <v>259</v>
      </c>
      <c r="E347" s="136"/>
      <c r="F347" s="136"/>
      <c r="G347" s="137">
        <v>936700</v>
      </c>
    </row>
    <row r="348" spans="1:7" ht="31.5">
      <c r="A348" s="220">
        <f t="shared" si="5"/>
        <v>337</v>
      </c>
      <c r="B348" s="135" t="s">
        <v>534</v>
      </c>
      <c r="C348" s="136" t="s">
        <v>395</v>
      </c>
      <c r="D348" s="136" t="s">
        <v>259</v>
      </c>
      <c r="E348" s="136" t="s">
        <v>16</v>
      </c>
      <c r="F348" s="136"/>
      <c r="G348" s="137">
        <v>936700</v>
      </c>
    </row>
    <row r="349" spans="1:7" ht="31.5">
      <c r="A349" s="220">
        <f t="shared" si="5"/>
        <v>338</v>
      </c>
      <c r="B349" s="135" t="s">
        <v>397</v>
      </c>
      <c r="C349" s="136" t="s">
        <v>395</v>
      </c>
      <c r="D349" s="136" t="s">
        <v>259</v>
      </c>
      <c r="E349" s="136" t="s">
        <v>41</v>
      </c>
      <c r="F349" s="136"/>
      <c r="G349" s="137">
        <v>194000</v>
      </c>
    </row>
    <row r="350" spans="1:7" ht="189">
      <c r="A350" s="220">
        <f t="shared" si="5"/>
        <v>339</v>
      </c>
      <c r="B350" s="138" t="s">
        <v>356</v>
      </c>
      <c r="C350" s="136" t="s">
        <v>395</v>
      </c>
      <c r="D350" s="136" t="s">
        <v>259</v>
      </c>
      <c r="E350" s="136" t="s">
        <v>106</v>
      </c>
      <c r="F350" s="136"/>
      <c r="G350" s="137">
        <v>194000</v>
      </c>
    </row>
    <row r="351" spans="1:7" ht="31.5">
      <c r="A351" s="220">
        <f t="shared" si="5"/>
        <v>340</v>
      </c>
      <c r="B351" s="135" t="s">
        <v>610</v>
      </c>
      <c r="C351" s="136" t="s">
        <v>395</v>
      </c>
      <c r="D351" s="136" t="s">
        <v>259</v>
      </c>
      <c r="E351" s="136" t="s">
        <v>106</v>
      </c>
      <c r="F351" s="136" t="s">
        <v>611</v>
      </c>
      <c r="G351" s="137">
        <v>194000</v>
      </c>
    </row>
    <row r="352" spans="1:7" ht="15.75">
      <c r="A352" s="220">
        <f t="shared" si="5"/>
        <v>341</v>
      </c>
      <c r="B352" s="132" t="s">
        <v>612</v>
      </c>
      <c r="C352" s="133" t="s">
        <v>395</v>
      </c>
      <c r="D352" s="133" t="s">
        <v>259</v>
      </c>
      <c r="E352" s="133" t="s">
        <v>106</v>
      </c>
      <c r="F352" s="133" t="s">
        <v>613</v>
      </c>
      <c r="G352" s="134">
        <v>194000</v>
      </c>
    </row>
    <row r="353" spans="1:7" ht="31.5">
      <c r="A353" s="220">
        <f t="shared" si="5"/>
        <v>342</v>
      </c>
      <c r="B353" s="135" t="s">
        <v>48</v>
      </c>
      <c r="C353" s="136" t="s">
        <v>395</v>
      </c>
      <c r="D353" s="136" t="s">
        <v>259</v>
      </c>
      <c r="E353" s="136" t="s">
        <v>49</v>
      </c>
      <c r="F353" s="136"/>
      <c r="G353" s="137">
        <v>742700</v>
      </c>
    </row>
    <row r="354" spans="1:7" ht="141.75">
      <c r="A354" s="220">
        <f t="shared" si="5"/>
        <v>343</v>
      </c>
      <c r="B354" s="138" t="s">
        <v>357</v>
      </c>
      <c r="C354" s="136" t="s">
        <v>395</v>
      </c>
      <c r="D354" s="136" t="s">
        <v>259</v>
      </c>
      <c r="E354" s="136" t="s">
        <v>107</v>
      </c>
      <c r="F354" s="136"/>
      <c r="G354" s="137">
        <v>742700</v>
      </c>
    </row>
    <row r="355" spans="1:7" ht="31.5">
      <c r="A355" s="220">
        <f t="shared" si="5"/>
        <v>344</v>
      </c>
      <c r="B355" s="135" t="s">
        <v>950</v>
      </c>
      <c r="C355" s="136" t="s">
        <v>395</v>
      </c>
      <c r="D355" s="136" t="s">
        <v>259</v>
      </c>
      <c r="E355" s="136" t="s">
        <v>107</v>
      </c>
      <c r="F355" s="136" t="s">
        <v>625</v>
      </c>
      <c r="G355" s="137">
        <v>14600</v>
      </c>
    </row>
    <row r="356" spans="1:7" ht="31.5">
      <c r="A356" s="220">
        <f t="shared" si="5"/>
        <v>345</v>
      </c>
      <c r="B356" s="132" t="s">
        <v>626</v>
      </c>
      <c r="C356" s="133" t="s">
        <v>395</v>
      </c>
      <c r="D356" s="133" t="s">
        <v>259</v>
      </c>
      <c r="E356" s="133" t="s">
        <v>107</v>
      </c>
      <c r="F356" s="133" t="s">
        <v>257</v>
      </c>
      <c r="G356" s="134">
        <v>14600</v>
      </c>
    </row>
    <row r="357" spans="1:7" ht="15.75">
      <c r="A357" s="220">
        <f t="shared" si="5"/>
        <v>346</v>
      </c>
      <c r="B357" s="135" t="s">
        <v>465</v>
      </c>
      <c r="C357" s="136" t="s">
        <v>395</v>
      </c>
      <c r="D357" s="136" t="s">
        <v>259</v>
      </c>
      <c r="E357" s="136" t="s">
        <v>107</v>
      </c>
      <c r="F357" s="136" t="s">
        <v>466</v>
      </c>
      <c r="G357" s="137">
        <v>728100</v>
      </c>
    </row>
    <row r="358" spans="1:7" ht="31.5">
      <c r="A358" s="220">
        <f t="shared" si="5"/>
        <v>347</v>
      </c>
      <c r="B358" s="132" t="s">
        <v>470</v>
      </c>
      <c r="C358" s="133" t="s">
        <v>395</v>
      </c>
      <c r="D358" s="133" t="s">
        <v>259</v>
      </c>
      <c r="E358" s="133" t="s">
        <v>107</v>
      </c>
      <c r="F358" s="133" t="s">
        <v>471</v>
      </c>
      <c r="G358" s="134">
        <v>728100</v>
      </c>
    </row>
    <row r="359" spans="1:7" ht="15.75">
      <c r="A359" s="220">
        <f t="shared" si="5"/>
        <v>348</v>
      </c>
      <c r="B359" s="135" t="s">
        <v>358</v>
      </c>
      <c r="C359" s="136" t="s">
        <v>605</v>
      </c>
      <c r="D359" s="136"/>
      <c r="E359" s="136"/>
      <c r="F359" s="136"/>
      <c r="G359" s="137">
        <v>85414738.430000007</v>
      </c>
    </row>
    <row r="360" spans="1:7" ht="15.75">
      <c r="A360" s="220">
        <f t="shared" si="5"/>
        <v>349</v>
      </c>
      <c r="B360" s="135" t="s">
        <v>619</v>
      </c>
      <c r="C360" s="136" t="s">
        <v>605</v>
      </c>
      <c r="D360" s="136" t="s">
        <v>501</v>
      </c>
      <c r="E360" s="136"/>
      <c r="F360" s="136"/>
      <c r="G360" s="137">
        <v>23020722.219999999</v>
      </c>
    </row>
    <row r="361" spans="1:7" ht="47.25">
      <c r="A361" s="220">
        <f t="shared" si="5"/>
        <v>350</v>
      </c>
      <c r="B361" s="135" t="s">
        <v>1694</v>
      </c>
      <c r="C361" s="136" t="s">
        <v>605</v>
      </c>
      <c r="D361" s="136" t="s">
        <v>260</v>
      </c>
      <c r="E361" s="136"/>
      <c r="F361" s="136"/>
      <c r="G361" s="137">
        <v>982787.1</v>
      </c>
    </row>
    <row r="362" spans="1:7" ht="47.25">
      <c r="A362" s="220">
        <f t="shared" si="5"/>
        <v>351</v>
      </c>
      <c r="B362" s="135" t="s">
        <v>50</v>
      </c>
      <c r="C362" s="136" t="s">
        <v>605</v>
      </c>
      <c r="D362" s="136" t="s">
        <v>260</v>
      </c>
      <c r="E362" s="136" t="s">
        <v>51</v>
      </c>
      <c r="F362" s="136"/>
      <c r="G362" s="137">
        <v>982787.1</v>
      </c>
    </row>
    <row r="363" spans="1:7" ht="31.5">
      <c r="A363" s="220">
        <f t="shared" si="5"/>
        <v>352</v>
      </c>
      <c r="B363" s="135" t="s">
        <v>359</v>
      </c>
      <c r="C363" s="136" t="s">
        <v>605</v>
      </c>
      <c r="D363" s="136" t="s">
        <v>260</v>
      </c>
      <c r="E363" s="136" t="s">
        <v>52</v>
      </c>
      <c r="F363" s="136"/>
      <c r="G363" s="137">
        <v>982787.1</v>
      </c>
    </row>
    <row r="364" spans="1:7" ht="78.75">
      <c r="A364" s="220">
        <f t="shared" si="5"/>
        <v>353</v>
      </c>
      <c r="B364" s="135" t="s">
        <v>623</v>
      </c>
      <c r="C364" s="136" t="s">
        <v>605</v>
      </c>
      <c r="D364" s="136" t="s">
        <v>260</v>
      </c>
      <c r="E364" s="136" t="s">
        <v>52</v>
      </c>
      <c r="F364" s="136" t="s">
        <v>256</v>
      </c>
      <c r="G364" s="137">
        <v>982787.1</v>
      </c>
    </row>
    <row r="365" spans="1:7" ht="31.5">
      <c r="A365" s="220">
        <f t="shared" si="5"/>
        <v>354</v>
      </c>
      <c r="B365" s="132" t="s">
        <v>624</v>
      </c>
      <c r="C365" s="133" t="s">
        <v>605</v>
      </c>
      <c r="D365" s="133" t="s">
        <v>260</v>
      </c>
      <c r="E365" s="133" t="s">
        <v>52</v>
      </c>
      <c r="F365" s="133" t="s">
        <v>270</v>
      </c>
      <c r="G365" s="134">
        <v>982787.1</v>
      </c>
    </row>
    <row r="366" spans="1:7" ht="63">
      <c r="A366" s="220">
        <f t="shared" si="5"/>
        <v>355</v>
      </c>
      <c r="B366" s="135" t="s">
        <v>451</v>
      </c>
      <c r="C366" s="136" t="s">
        <v>605</v>
      </c>
      <c r="D366" s="136" t="s">
        <v>261</v>
      </c>
      <c r="E366" s="136"/>
      <c r="F366" s="136"/>
      <c r="G366" s="137">
        <v>2455854.16</v>
      </c>
    </row>
    <row r="367" spans="1:7" ht="47.25">
      <c r="A367" s="220">
        <f t="shared" si="5"/>
        <v>356</v>
      </c>
      <c r="B367" s="135" t="s">
        <v>50</v>
      </c>
      <c r="C367" s="136" t="s">
        <v>605</v>
      </c>
      <c r="D367" s="136" t="s">
        <v>261</v>
      </c>
      <c r="E367" s="136" t="s">
        <v>51</v>
      </c>
      <c r="F367" s="136"/>
      <c r="G367" s="137">
        <v>2455854.16</v>
      </c>
    </row>
    <row r="368" spans="1:7" ht="31.5">
      <c r="A368" s="220">
        <f t="shared" si="5"/>
        <v>357</v>
      </c>
      <c r="B368" s="135" t="s">
        <v>360</v>
      </c>
      <c r="C368" s="136" t="s">
        <v>605</v>
      </c>
      <c r="D368" s="136" t="s">
        <v>261</v>
      </c>
      <c r="E368" s="136" t="s">
        <v>53</v>
      </c>
      <c r="F368" s="136"/>
      <c r="G368" s="137">
        <v>2455854.16</v>
      </c>
    </row>
    <row r="369" spans="1:7" ht="78.75">
      <c r="A369" s="220">
        <f t="shared" si="5"/>
        <v>358</v>
      </c>
      <c r="B369" s="135" t="s">
        <v>623</v>
      </c>
      <c r="C369" s="136" t="s">
        <v>605</v>
      </c>
      <c r="D369" s="136" t="s">
        <v>261</v>
      </c>
      <c r="E369" s="136" t="s">
        <v>53</v>
      </c>
      <c r="F369" s="136" t="s">
        <v>256</v>
      </c>
      <c r="G369" s="137">
        <v>2255854.16</v>
      </c>
    </row>
    <row r="370" spans="1:7" ht="31.5">
      <c r="A370" s="220">
        <f t="shared" si="5"/>
        <v>359</v>
      </c>
      <c r="B370" s="132" t="s">
        <v>624</v>
      </c>
      <c r="C370" s="133" t="s">
        <v>605</v>
      </c>
      <c r="D370" s="133" t="s">
        <v>261</v>
      </c>
      <c r="E370" s="133" t="s">
        <v>53</v>
      </c>
      <c r="F370" s="133" t="s">
        <v>270</v>
      </c>
      <c r="G370" s="134">
        <v>2255854.16</v>
      </c>
    </row>
    <row r="371" spans="1:7" ht="31.5">
      <c r="A371" s="220">
        <f t="shared" si="5"/>
        <v>360</v>
      </c>
      <c r="B371" s="135" t="s">
        <v>950</v>
      </c>
      <c r="C371" s="136" t="s">
        <v>605</v>
      </c>
      <c r="D371" s="136" t="s">
        <v>261</v>
      </c>
      <c r="E371" s="136" t="s">
        <v>53</v>
      </c>
      <c r="F371" s="136" t="s">
        <v>625</v>
      </c>
      <c r="G371" s="137">
        <v>200000</v>
      </c>
    </row>
    <row r="372" spans="1:7" ht="31.5">
      <c r="A372" s="220">
        <f t="shared" si="5"/>
        <v>361</v>
      </c>
      <c r="B372" s="132" t="s">
        <v>626</v>
      </c>
      <c r="C372" s="133" t="s">
        <v>605</v>
      </c>
      <c r="D372" s="133" t="s">
        <v>261</v>
      </c>
      <c r="E372" s="133" t="s">
        <v>53</v>
      </c>
      <c r="F372" s="133" t="s">
        <v>257</v>
      </c>
      <c r="G372" s="134">
        <v>200000</v>
      </c>
    </row>
    <row r="373" spans="1:7" ht="63">
      <c r="A373" s="220">
        <f t="shared" si="5"/>
        <v>362</v>
      </c>
      <c r="B373" s="135" t="s">
        <v>452</v>
      </c>
      <c r="C373" s="136" t="s">
        <v>605</v>
      </c>
      <c r="D373" s="136" t="s">
        <v>480</v>
      </c>
      <c r="E373" s="136"/>
      <c r="F373" s="136"/>
      <c r="G373" s="137">
        <v>17323227.530000001</v>
      </c>
    </row>
    <row r="374" spans="1:7" ht="31.5">
      <c r="A374" s="220">
        <f t="shared" si="5"/>
        <v>363</v>
      </c>
      <c r="B374" s="135" t="s">
        <v>1730</v>
      </c>
      <c r="C374" s="136" t="s">
        <v>605</v>
      </c>
      <c r="D374" s="136" t="s">
        <v>480</v>
      </c>
      <c r="E374" s="136" t="s">
        <v>40</v>
      </c>
      <c r="F374" s="136"/>
      <c r="G374" s="137">
        <v>1713123.33</v>
      </c>
    </row>
    <row r="375" spans="1:7" ht="31.5">
      <c r="A375" s="220">
        <f t="shared" si="5"/>
        <v>364</v>
      </c>
      <c r="B375" s="135" t="s">
        <v>361</v>
      </c>
      <c r="C375" s="136" t="s">
        <v>605</v>
      </c>
      <c r="D375" s="136" t="s">
        <v>480</v>
      </c>
      <c r="E375" s="136" t="s">
        <v>54</v>
      </c>
      <c r="F375" s="136"/>
      <c r="G375" s="137">
        <v>1713123.33</v>
      </c>
    </row>
    <row r="376" spans="1:7" ht="78.75">
      <c r="A376" s="220">
        <f t="shared" si="5"/>
        <v>365</v>
      </c>
      <c r="B376" s="135" t="s">
        <v>637</v>
      </c>
      <c r="C376" s="136" t="s">
        <v>605</v>
      </c>
      <c r="D376" s="136" t="s">
        <v>480</v>
      </c>
      <c r="E376" s="136" t="s">
        <v>108</v>
      </c>
      <c r="F376" s="136"/>
      <c r="G376" s="137">
        <v>1713123.33</v>
      </c>
    </row>
    <row r="377" spans="1:7" ht="78.75">
      <c r="A377" s="220">
        <f t="shared" si="5"/>
        <v>366</v>
      </c>
      <c r="B377" s="135" t="s">
        <v>623</v>
      </c>
      <c r="C377" s="136" t="s">
        <v>605</v>
      </c>
      <c r="D377" s="136" t="s">
        <v>480</v>
      </c>
      <c r="E377" s="136" t="s">
        <v>108</v>
      </c>
      <c r="F377" s="136" t="s">
        <v>256</v>
      </c>
      <c r="G377" s="137">
        <v>1701024.08</v>
      </c>
    </row>
    <row r="378" spans="1:7" ht="31.5">
      <c r="A378" s="220">
        <f t="shared" si="5"/>
        <v>367</v>
      </c>
      <c r="B378" s="132" t="s">
        <v>624</v>
      </c>
      <c r="C378" s="133" t="s">
        <v>605</v>
      </c>
      <c r="D378" s="133" t="s">
        <v>480</v>
      </c>
      <c r="E378" s="133" t="s">
        <v>108</v>
      </c>
      <c r="F378" s="133" t="s">
        <v>270</v>
      </c>
      <c r="G378" s="134">
        <v>1701024.08</v>
      </c>
    </row>
    <row r="379" spans="1:7" ht="31.5">
      <c r="A379" s="220">
        <f t="shared" si="5"/>
        <v>368</v>
      </c>
      <c r="B379" s="135" t="s">
        <v>950</v>
      </c>
      <c r="C379" s="136" t="s">
        <v>605</v>
      </c>
      <c r="D379" s="136" t="s">
        <v>480</v>
      </c>
      <c r="E379" s="136" t="s">
        <v>108</v>
      </c>
      <c r="F379" s="136" t="s">
        <v>625</v>
      </c>
      <c r="G379" s="137">
        <v>12099.25</v>
      </c>
    </row>
    <row r="380" spans="1:7" ht="31.5">
      <c r="A380" s="220">
        <f t="shared" si="5"/>
        <v>369</v>
      </c>
      <c r="B380" s="132" t="s">
        <v>626</v>
      </c>
      <c r="C380" s="133" t="s">
        <v>605</v>
      </c>
      <c r="D380" s="133" t="s">
        <v>480</v>
      </c>
      <c r="E380" s="133" t="s">
        <v>108</v>
      </c>
      <c r="F380" s="133" t="s">
        <v>257</v>
      </c>
      <c r="G380" s="134">
        <v>12099.25</v>
      </c>
    </row>
    <row r="381" spans="1:7" ht="47.25">
      <c r="A381" s="220">
        <f t="shared" si="5"/>
        <v>370</v>
      </c>
      <c r="B381" s="135" t="s">
        <v>988</v>
      </c>
      <c r="C381" s="136" t="s">
        <v>605</v>
      </c>
      <c r="D381" s="136" t="s">
        <v>480</v>
      </c>
      <c r="E381" s="136" t="s">
        <v>989</v>
      </c>
      <c r="F381" s="136"/>
      <c r="G381" s="137">
        <v>474659.67</v>
      </c>
    </row>
    <row r="382" spans="1:7" ht="31.5">
      <c r="A382" s="220">
        <f t="shared" si="5"/>
        <v>371</v>
      </c>
      <c r="B382" s="135" t="s">
        <v>362</v>
      </c>
      <c r="C382" s="136" t="s">
        <v>605</v>
      </c>
      <c r="D382" s="136" t="s">
        <v>480</v>
      </c>
      <c r="E382" s="136" t="s">
        <v>990</v>
      </c>
      <c r="F382" s="136"/>
      <c r="G382" s="137">
        <v>474659.67</v>
      </c>
    </row>
    <row r="383" spans="1:7" ht="94.5">
      <c r="A383" s="220">
        <f t="shared" si="5"/>
        <v>372</v>
      </c>
      <c r="B383" s="138" t="s">
        <v>1007</v>
      </c>
      <c r="C383" s="136" t="s">
        <v>605</v>
      </c>
      <c r="D383" s="136" t="s">
        <v>480</v>
      </c>
      <c r="E383" s="136" t="s">
        <v>991</v>
      </c>
      <c r="F383" s="136"/>
      <c r="G383" s="137">
        <v>474659.67</v>
      </c>
    </row>
    <row r="384" spans="1:7" ht="78.75">
      <c r="A384" s="220">
        <f t="shared" si="5"/>
        <v>373</v>
      </c>
      <c r="B384" s="135" t="s">
        <v>623</v>
      </c>
      <c r="C384" s="136" t="s">
        <v>605</v>
      </c>
      <c r="D384" s="136" t="s">
        <v>480</v>
      </c>
      <c r="E384" s="136" t="s">
        <v>991</v>
      </c>
      <c r="F384" s="136" t="s">
        <v>256</v>
      </c>
      <c r="G384" s="137">
        <v>456418.91</v>
      </c>
    </row>
    <row r="385" spans="1:7" ht="31.5">
      <c r="A385" s="220">
        <f t="shared" si="5"/>
        <v>374</v>
      </c>
      <c r="B385" s="132" t="s">
        <v>624</v>
      </c>
      <c r="C385" s="133" t="s">
        <v>605</v>
      </c>
      <c r="D385" s="133" t="s">
        <v>480</v>
      </c>
      <c r="E385" s="133" t="s">
        <v>991</v>
      </c>
      <c r="F385" s="133" t="s">
        <v>270</v>
      </c>
      <c r="G385" s="134">
        <v>456418.91</v>
      </c>
    </row>
    <row r="386" spans="1:7" ht="31.5">
      <c r="A386" s="220">
        <f t="shared" si="5"/>
        <v>375</v>
      </c>
      <c r="B386" s="135" t="s">
        <v>950</v>
      </c>
      <c r="C386" s="136" t="s">
        <v>605</v>
      </c>
      <c r="D386" s="136" t="s">
        <v>480</v>
      </c>
      <c r="E386" s="136" t="s">
        <v>991</v>
      </c>
      <c r="F386" s="136" t="s">
        <v>625</v>
      </c>
      <c r="G386" s="137">
        <v>18240.759999999998</v>
      </c>
    </row>
    <row r="387" spans="1:7" ht="31.5">
      <c r="A387" s="220">
        <f t="shared" si="5"/>
        <v>376</v>
      </c>
      <c r="B387" s="132" t="s">
        <v>626</v>
      </c>
      <c r="C387" s="133" t="s">
        <v>605</v>
      </c>
      <c r="D387" s="133" t="s">
        <v>480</v>
      </c>
      <c r="E387" s="133" t="s">
        <v>991</v>
      </c>
      <c r="F387" s="133" t="s">
        <v>257</v>
      </c>
      <c r="G387" s="134">
        <v>18240.759999999998</v>
      </c>
    </row>
    <row r="388" spans="1:7" ht="47.25">
      <c r="A388" s="220">
        <f t="shared" si="5"/>
        <v>377</v>
      </c>
      <c r="B388" s="135" t="s">
        <v>50</v>
      </c>
      <c r="C388" s="136" t="s">
        <v>605</v>
      </c>
      <c r="D388" s="136" t="s">
        <v>480</v>
      </c>
      <c r="E388" s="136" t="s">
        <v>51</v>
      </c>
      <c r="F388" s="136"/>
      <c r="G388" s="137">
        <v>15135444.529999999</v>
      </c>
    </row>
    <row r="389" spans="1:7" ht="31.5">
      <c r="A389" s="220">
        <f t="shared" si="5"/>
        <v>378</v>
      </c>
      <c r="B389" s="135" t="s">
        <v>360</v>
      </c>
      <c r="C389" s="136" t="s">
        <v>605</v>
      </c>
      <c r="D389" s="136" t="s">
        <v>480</v>
      </c>
      <c r="E389" s="136" t="s">
        <v>53</v>
      </c>
      <c r="F389" s="136"/>
      <c r="G389" s="137">
        <v>15135444.529999999</v>
      </c>
    </row>
    <row r="390" spans="1:7" ht="78.75">
      <c r="A390" s="220">
        <f t="shared" si="5"/>
        <v>379</v>
      </c>
      <c r="B390" s="135" t="s">
        <v>623</v>
      </c>
      <c r="C390" s="136" t="s">
        <v>605</v>
      </c>
      <c r="D390" s="136" t="s">
        <v>480</v>
      </c>
      <c r="E390" s="136" t="s">
        <v>53</v>
      </c>
      <c r="F390" s="136" t="s">
        <v>256</v>
      </c>
      <c r="G390" s="137">
        <v>9826042.25</v>
      </c>
    </row>
    <row r="391" spans="1:7" ht="31.5">
      <c r="A391" s="220">
        <f t="shared" si="5"/>
        <v>380</v>
      </c>
      <c r="B391" s="132" t="s">
        <v>624</v>
      </c>
      <c r="C391" s="133" t="s">
        <v>605</v>
      </c>
      <c r="D391" s="133" t="s">
        <v>480</v>
      </c>
      <c r="E391" s="133" t="s">
        <v>53</v>
      </c>
      <c r="F391" s="133" t="s">
        <v>270</v>
      </c>
      <c r="G391" s="134">
        <v>9826042.25</v>
      </c>
    </row>
    <row r="392" spans="1:7" ht="31.5">
      <c r="A392" s="220">
        <f t="shared" si="5"/>
        <v>381</v>
      </c>
      <c r="B392" s="135" t="s">
        <v>950</v>
      </c>
      <c r="C392" s="136" t="s">
        <v>605</v>
      </c>
      <c r="D392" s="136" t="s">
        <v>480</v>
      </c>
      <c r="E392" s="136" t="s">
        <v>53</v>
      </c>
      <c r="F392" s="136" t="s">
        <v>625</v>
      </c>
      <c r="G392" s="137">
        <v>5270514.78</v>
      </c>
    </row>
    <row r="393" spans="1:7" ht="31.5">
      <c r="A393" s="220">
        <f t="shared" si="5"/>
        <v>382</v>
      </c>
      <c r="B393" s="132" t="s">
        <v>626</v>
      </c>
      <c r="C393" s="133" t="s">
        <v>605</v>
      </c>
      <c r="D393" s="133" t="s">
        <v>480</v>
      </c>
      <c r="E393" s="133" t="s">
        <v>53</v>
      </c>
      <c r="F393" s="133" t="s">
        <v>257</v>
      </c>
      <c r="G393" s="134">
        <v>5270514.78</v>
      </c>
    </row>
    <row r="394" spans="1:7" ht="15.75">
      <c r="A394" s="220">
        <f t="shared" si="5"/>
        <v>383</v>
      </c>
      <c r="B394" s="135" t="s">
        <v>540</v>
      </c>
      <c r="C394" s="136" t="s">
        <v>605</v>
      </c>
      <c r="D394" s="136" t="s">
        <v>480</v>
      </c>
      <c r="E394" s="136" t="s">
        <v>53</v>
      </c>
      <c r="F394" s="136" t="s">
        <v>541</v>
      </c>
      <c r="G394" s="137">
        <v>38887.5</v>
      </c>
    </row>
    <row r="395" spans="1:7" ht="15.75">
      <c r="A395" s="220">
        <f t="shared" si="5"/>
        <v>384</v>
      </c>
      <c r="B395" s="132" t="s">
        <v>351</v>
      </c>
      <c r="C395" s="133" t="s">
        <v>605</v>
      </c>
      <c r="D395" s="133" t="s">
        <v>480</v>
      </c>
      <c r="E395" s="133" t="s">
        <v>53</v>
      </c>
      <c r="F395" s="133" t="s">
        <v>352</v>
      </c>
      <c r="G395" s="134">
        <v>38887.5</v>
      </c>
    </row>
    <row r="396" spans="1:7" ht="15.75">
      <c r="A396" s="220">
        <f t="shared" si="5"/>
        <v>385</v>
      </c>
      <c r="B396" s="135" t="s">
        <v>1695</v>
      </c>
      <c r="C396" s="136" t="s">
        <v>605</v>
      </c>
      <c r="D396" s="136" t="s">
        <v>1696</v>
      </c>
      <c r="E396" s="136"/>
      <c r="F396" s="136"/>
      <c r="G396" s="137">
        <v>26700</v>
      </c>
    </row>
    <row r="397" spans="1:7" ht="47.25">
      <c r="A397" s="220">
        <f t="shared" si="5"/>
        <v>386</v>
      </c>
      <c r="B397" s="135" t="s">
        <v>50</v>
      </c>
      <c r="C397" s="136" t="s">
        <v>605</v>
      </c>
      <c r="D397" s="136" t="s">
        <v>1696</v>
      </c>
      <c r="E397" s="136" t="s">
        <v>51</v>
      </c>
      <c r="F397" s="136"/>
      <c r="G397" s="137">
        <v>26700</v>
      </c>
    </row>
    <row r="398" spans="1:7" ht="141.75">
      <c r="A398" s="220">
        <f t="shared" ref="A398:A461" si="6">A397+1</f>
        <v>387</v>
      </c>
      <c r="B398" s="138" t="s">
        <v>638</v>
      </c>
      <c r="C398" s="136" t="s">
        <v>605</v>
      </c>
      <c r="D398" s="136" t="s">
        <v>1696</v>
      </c>
      <c r="E398" s="136" t="s">
        <v>639</v>
      </c>
      <c r="F398" s="136"/>
      <c r="G398" s="137">
        <v>26700</v>
      </c>
    </row>
    <row r="399" spans="1:7" ht="31.5">
      <c r="A399" s="220">
        <f t="shared" si="6"/>
        <v>388</v>
      </c>
      <c r="B399" s="135" t="s">
        <v>950</v>
      </c>
      <c r="C399" s="136" t="s">
        <v>605</v>
      </c>
      <c r="D399" s="136" t="s">
        <v>1696</v>
      </c>
      <c r="E399" s="136" t="s">
        <v>639</v>
      </c>
      <c r="F399" s="136" t="s">
        <v>625</v>
      </c>
      <c r="G399" s="137">
        <v>26700</v>
      </c>
    </row>
    <row r="400" spans="1:7" ht="31.5">
      <c r="A400" s="220">
        <f t="shared" si="6"/>
        <v>389</v>
      </c>
      <c r="B400" s="132" t="s">
        <v>626</v>
      </c>
      <c r="C400" s="133" t="s">
        <v>605</v>
      </c>
      <c r="D400" s="133" t="s">
        <v>1696</v>
      </c>
      <c r="E400" s="133" t="s">
        <v>639</v>
      </c>
      <c r="F400" s="133" t="s">
        <v>257</v>
      </c>
      <c r="G400" s="134">
        <v>26700</v>
      </c>
    </row>
    <row r="401" spans="1:7" ht="15.75">
      <c r="A401" s="220">
        <f t="shared" si="6"/>
        <v>390</v>
      </c>
      <c r="B401" s="135" t="s">
        <v>496</v>
      </c>
      <c r="C401" s="136" t="s">
        <v>605</v>
      </c>
      <c r="D401" s="136" t="s">
        <v>262</v>
      </c>
      <c r="E401" s="136"/>
      <c r="F401" s="136"/>
      <c r="G401" s="137">
        <v>300000</v>
      </c>
    </row>
    <row r="402" spans="1:7" ht="47.25">
      <c r="A402" s="220">
        <f t="shared" si="6"/>
        <v>391</v>
      </c>
      <c r="B402" s="135" t="s">
        <v>50</v>
      </c>
      <c r="C402" s="136" t="s">
        <v>605</v>
      </c>
      <c r="D402" s="136" t="s">
        <v>262</v>
      </c>
      <c r="E402" s="136" t="s">
        <v>51</v>
      </c>
      <c r="F402" s="136"/>
      <c r="G402" s="137">
        <v>300000</v>
      </c>
    </row>
    <row r="403" spans="1:7" ht="31.5">
      <c r="A403" s="220">
        <f t="shared" si="6"/>
        <v>392</v>
      </c>
      <c r="B403" s="135" t="s">
        <v>453</v>
      </c>
      <c r="C403" s="136" t="s">
        <v>605</v>
      </c>
      <c r="D403" s="136" t="s">
        <v>262</v>
      </c>
      <c r="E403" s="136" t="s">
        <v>56</v>
      </c>
      <c r="F403" s="136"/>
      <c r="G403" s="137">
        <v>300000</v>
      </c>
    </row>
    <row r="404" spans="1:7" ht="15.75">
      <c r="A404" s="220">
        <f t="shared" si="6"/>
        <v>393</v>
      </c>
      <c r="B404" s="135" t="s">
        <v>540</v>
      </c>
      <c r="C404" s="136" t="s">
        <v>605</v>
      </c>
      <c r="D404" s="136" t="s">
        <v>262</v>
      </c>
      <c r="E404" s="136" t="s">
        <v>56</v>
      </c>
      <c r="F404" s="136" t="s">
        <v>541</v>
      </c>
      <c r="G404" s="137">
        <v>300000</v>
      </c>
    </row>
    <row r="405" spans="1:7" ht="15.75">
      <c r="A405" s="220">
        <f t="shared" si="6"/>
        <v>394</v>
      </c>
      <c r="B405" s="132" t="s">
        <v>454</v>
      </c>
      <c r="C405" s="133" t="s">
        <v>605</v>
      </c>
      <c r="D405" s="133" t="s">
        <v>262</v>
      </c>
      <c r="E405" s="133" t="s">
        <v>56</v>
      </c>
      <c r="F405" s="133" t="s">
        <v>455</v>
      </c>
      <c r="G405" s="134">
        <v>300000</v>
      </c>
    </row>
    <row r="406" spans="1:7" ht="15.75">
      <c r="A406" s="220">
        <f t="shared" si="6"/>
        <v>395</v>
      </c>
      <c r="B406" s="135" t="s">
        <v>497</v>
      </c>
      <c r="C406" s="136" t="s">
        <v>605</v>
      </c>
      <c r="D406" s="136" t="s">
        <v>475</v>
      </c>
      <c r="E406" s="136"/>
      <c r="F406" s="136"/>
      <c r="G406" s="137">
        <v>1932153.43</v>
      </c>
    </row>
    <row r="407" spans="1:7" ht="47.25">
      <c r="A407" s="220">
        <f t="shared" si="6"/>
        <v>396</v>
      </c>
      <c r="B407" s="135" t="s">
        <v>50</v>
      </c>
      <c r="C407" s="136" t="s">
        <v>605</v>
      </c>
      <c r="D407" s="136" t="s">
        <v>475</v>
      </c>
      <c r="E407" s="136" t="s">
        <v>51</v>
      </c>
      <c r="F407" s="136"/>
      <c r="G407" s="137">
        <v>1932153.43</v>
      </c>
    </row>
    <row r="408" spans="1:7" ht="31.5">
      <c r="A408" s="220">
        <f t="shared" si="6"/>
        <v>397</v>
      </c>
      <c r="B408" s="135" t="s">
        <v>456</v>
      </c>
      <c r="C408" s="136" t="s">
        <v>605</v>
      </c>
      <c r="D408" s="136" t="s">
        <v>475</v>
      </c>
      <c r="E408" s="136" t="s">
        <v>57</v>
      </c>
      <c r="F408" s="136"/>
      <c r="G408" s="137">
        <v>1247953.43</v>
      </c>
    </row>
    <row r="409" spans="1:7" ht="78.75">
      <c r="A409" s="220">
        <f t="shared" si="6"/>
        <v>398</v>
      </c>
      <c r="B409" s="135" t="s">
        <v>623</v>
      </c>
      <c r="C409" s="136" t="s">
        <v>605</v>
      </c>
      <c r="D409" s="136" t="s">
        <v>475</v>
      </c>
      <c r="E409" s="136" t="s">
        <v>57</v>
      </c>
      <c r="F409" s="136" t="s">
        <v>256</v>
      </c>
      <c r="G409" s="137">
        <v>871491.28</v>
      </c>
    </row>
    <row r="410" spans="1:7" ht="15.75">
      <c r="A410" s="220">
        <f t="shared" si="6"/>
        <v>399</v>
      </c>
      <c r="B410" s="132" t="s">
        <v>388</v>
      </c>
      <c r="C410" s="133" t="s">
        <v>605</v>
      </c>
      <c r="D410" s="133" t="s">
        <v>475</v>
      </c>
      <c r="E410" s="133" t="s">
        <v>57</v>
      </c>
      <c r="F410" s="133" t="s">
        <v>546</v>
      </c>
      <c r="G410" s="134">
        <v>871491.28</v>
      </c>
    </row>
    <row r="411" spans="1:7" ht="31.5">
      <c r="A411" s="220">
        <f t="shared" si="6"/>
        <v>400</v>
      </c>
      <c r="B411" s="135" t="s">
        <v>950</v>
      </c>
      <c r="C411" s="136" t="s">
        <v>605</v>
      </c>
      <c r="D411" s="136" t="s">
        <v>475</v>
      </c>
      <c r="E411" s="136" t="s">
        <v>57</v>
      </c>
      <c r="F411" s="136" t="s">
        <v>625</v>
      </c>
      <c r="G411" s="137">
        <v>376462.15</v>
      </c>
    </row>
    <row r="412" spans="1:7" ht="31.5">
      <c r="A412" s="220">
        <f t="shared" si="6"/>
        <v>401</v>
      </c>
      <c r="B412" s="132" t="s">
        <v>626</v>
      </c>
      <c r="C412" s="133" t="s">
        <v>605</v>
      </c>
      <c r="D412" s="133" t="s">
        <v>475</v>
      </c>
      <c r="E412" s="133" t="s">
        <v>57</v>
      </c>
      <c r="F412" s="133" t="s">
        <v>257</v>
      </c>
      <c r="G412" s="134">
        <v>376462.15</v>
      </c>
    </row>
    <row r="413" spans="1:7" ht="78.75">
      <c r="A413" s="220">
        <f t="shared" si="6"/>
        <v>402</v>
      </c>
      <c r="B413" s="135" t="s">
        <v>457</v>
      </c>
      <c r="C413" s="136" t="s">
        <v>605</v>
      </c>
      <c r="D413" s="136" t="s">
        <v>475</v>
      </c>
      <c r="E413" s="136" t="s">
        <v>58</v>
      </c>
      <c r="F413" s="136"/>
      <c r="G413" s="137">
        <v>13500</v>
      </c>
    </row>
    <row r="414" spans="1:7" ht="78.75">
      <c r="A414" s="220">
        <f t="shared" si="6"/>
        <v>403</v>
      </c>
      <c r="B414" s="135" t="s">
        <v>623</v>
      </c>
      <c r="C414" s="136" t="s">
        <v>605</v>
      </c>
      <c r="D414" s="136" t="s">
        <v>475</v>
      </c>
      <c r="E414" s="136" t="s">
        <v>58</v>
      </c>
      <c r="F414" s="136" t="s">
        <v>256</v>
      </c>
      <c r="G414" s="137">
        <v>12510</v>
      </c>
    </row>
    <row r="415" spans="1:7" ht="31.5">
      <c r="A415" s="220">
        <f t="shared" si="6"/>
        <v>404</v>
      </c>
      <c r="B415" s="132" t="s">
        <v>624</v>
      </c>
      <c r="C415" s="133" t="s">
        <v>605</v>
      </c>
      <c r="D415" s="133" t="s">
        <v>475</v>
      </c>
      <c r="E415" s="133" t="s">
        <v>58</v>
      </c>
      <c r="F415" s="133" t="s">
        <v>270</v>
      </c>
      <c r="G415" s="134">
        <v>12510</v>
      </c>
    </row>
    <row r="416" spans="1:7" ht="31.5">
      <c r="A416" s="220">
        <f t="shared" si="6"/>
        <v>405</v>
      </c>
      <c r="B416" s="135" t="s">
        <v>950</v>
      </c>
      <c r="C416" s="136" t="s">
        <v>605</v>
      </c>
      <c r="D416" s="136" t="s">
        <v>475</v>
      </c>
      <c r="E416" s="136" t="s">
        <v>58</v>
      </c>
      <c r="F416" s="136" t="s">
        <v>625</v>
      </c>
      <c r="G416" s="137">
        <v>990</v>
      </c>
    </row>
    <row r="417" spans="1:7" ht="31.5">
      <c r="A417" s="220">
        <f t="shared" si="6"/>
        <v>406</v>
      </c>
      <c r="B417" s="132" t="s">
        <v>626</v>
      </c>
      <c r="C417" s="133" t="s">
        <v>605</v>
      </c>
      <c r="D417" s="133" t="s">
        <v>475</v>
      </c>
      <c r="E417" s="133" t="s">
        <v>58</v>
      </c>
      <c r="F417" s="133" t="s">
        <v>257</v>
      </c>
      <c r="G417" s="134">
        <v>990</v>
      </c>
    </row>
    <row r="418" spans="1:7" ht="78.75">
      <c r="A418" s="220">
        <f t="shared" si="6"/>
        <v>407</v>
      </c>
      <c r="B418" s="135" t="s">
        <v>521</v>
      </c>
      <c r="C418" s="136" t="s">
        <v>605</v>
      </c>
      <c r="D418" s="136" t="s">
        <v>475</v>
      </c>
      <c r="E418" s="136" t="s">
        <v>59</v>
      </c>
      <c r="F418" s="136"/>
      <c r="G418" s="137">
        <v>201000</v>
      </c>
    </row>
    <row r="419" spans="1:7" ht="78.75">
      <c r="A419" s="220">
        <f t="shared" si="6"/>
        <v>408</v>
      </c>
      <c r="B419" s="135" t="s">
        <v>623</v>
      </c>
      <c r="C419" s="136" t="s">
        <v>605</v>
      </c>
      <c r="D419" s="136" t="s">
        <v>475</v>
      </c>
      <c r="E419" s="136" t="s">
        <v>59</v>
      </c>
      <c r="F419" s="136" t="s">
        <v>256</v>
      </c>
      <c r="G419" s="137">
        <v>161654.70000000001</v>
      </c>
    </row>
    <row r="420" spans="1:7" ht="15.75">
      <c r="A420" s="220">
        <f t="shared" si="6"/>
        <v>409</v>
      </c>
      <c r="B420" s="132" t="s">
        <v>388</v>
      </c>
      <c r="C420" s="133" t="s">
        <v>605</v>
      </c>
      <c r="D420" s="133" t="s">
        <v>475</v>
      </c>
      <c r="E420" s="133" t="s">
        <v>59</v>
      </c>
      <c r="F420" s="133" t="s">
        <v>546</v>
      </c>
      <c r="G420" s="134">
        <v>161654.70000000001</v>
      </c>
    </row>
    <row r="421" spans="1:7" ht="31.5">
      <c r="A421" s="220">
        <f t="shared" si="6"/>
        <v>410</v>
      </c>
      <c r="B421" s="135" t="s">
        <v>950</v>
      </c>
      <c r="C421" s="136" t="s">
        <v>605</v>
      </c>
      <c r="D421" s="136" t="s">
        <v>475</v>
      </c>
      <c r="E421" s="136" t="s">
        <v>59</v>
      </c>
      <c r="F421" s="136" t="s">
        <v>625</v>
      </c>
      <c r="G421" s="137">
        <v>39345.300000000003</v>
      </c>
    </row>
    <row r="422" spans="1:7" ht="31.5">
      <c r="A422" s="220">
        <f t="shared" si="6"/>
        <v>411</v>
      </c>
      <c r="B422" s="132" t="s">
        <v>626</v>
      </c>
      <c r="C422" s="133" t="s">
        <v>605</v>
      </c>
      <c r="D422" s="133" t="s">
        <v>475</v>
      </c>
      <c r="E422" s="133" t="s">
        <v>59</v>
      </c>
      <c r="F422" s="133" t="s">
        <v>257</v>
      </c>
      <c r="G422" s="134">
        <v>39345.300000000003</v>
      </c>
    </row>
    <row r="423" spans="1:7" ht="110.25">
      <c r="A423" s="220">
        <f t="shared" si="6"/>
        <v>412</v>
      </c>
      <c r="B423" s="138" t="s">
        <v>460</v>
      </c>
      <c r="C423" s="136" t="s">
        <v>605</v>
      </c>
      <c r="D423" s="136" t="s">
        <v>475</v>
      </c>
      <c r="E423" s="136" t="s">
        <v>60</v>
      </c>
      <c r="F423" s="136"/>
      <c r="G423" s="137">
        <v>469700</v>
      </c>
    </row>
    <row r="424" spans="1:7" ht="78.75">
      <c r="A424" s="220">
        <f t="shared" si="6"/>
        <v>413</v>
      </c>
      <c r="B424" s="135" t="s">
        <v>623</v>
      </c>
      <c r="C424" s="136" t="s">
        <v>605</v>
      </c>
      <c r="D424" s="136" t="s">
        <v>475</v>
      </c>
      <c r="E424" s="136" t="s">
        <v>60</v>
      </c>
      <c r="F424" s="136" t="s">
        <v>256</v>
      </c>
      <c r="G424" s="137">
        <v>416937.48</v>
      </c>
    </row>
    <row r="425" spans="1:7" ht="31.5">
      <c r="A425" s="220">
        <f t="shared" si="6"/>
        <v>414</v>
      </c>
      <c r="B425" s="132" t="s">
        <v>624</v>
      </c>
      <c r="C425" s="133" t="s">
        <v>605</v>
      </c>
      <c r="D425" s="133" t="s">
        <v>475</v>
      </c>
      <c r="E425" s="133" t="s">
        <v>60</v>
      </c>
      <c r="F425" s="133" t="s">
        <v>270</v>
      </c>
      <c r="G425" s="134">
        <v>416937.48</v>
      </c>
    </row>
    <row r="426" spans="1:7" ht="31.5">
      <c r="A426" s="220">
        <f t="shared" si="6"/>
        <v>415</v>
      </c>
      <c r="B426" s="135" t="s">
        <v>950</v>
      </c>
      <c r="C426" s="136" t="s">
        <v>605</v>
      </c>
      <c r="D426" s="136" t="s">
        <v>475</v>
      </c>
      <c r="E426" s="136" t="s">
        <v>60</v>
      </c>
      <c r="F426" s="136" t="s">
        <v>625</v>
      </c>
      <c r="G426" s="137">
        <v>52762.52</v>
      </c>
    </row>
    <row r="427" spans="1:7" ht="31.5">
      <c r="A427" s="220">
        <f t="shared" si="6"/>
        <v>416</v>
      </c>
      <c r="B427" s="132" t="s">
        <v>626</v>
      </c>
      <c r="C427" s="133" t="s">
        <v>605</v>
      </c>
      <c r="D427" s="133" t="s">
        <v>475</v>
      </c>
      <c r="E427" s="133" t="s">
        <v>60</v>
      </c>
      <c r="F427" s="133" t="s">
        <v>257</v>
      </c>
      <c r="G427" s="134">
        <v>52762.52</v>
      </c>
    </row>
    <row r="428" spans="1:7" ht="31.5">
      <c r="A428" s="220">
        <f t="shared" si="6"/>
        <v>417</v>
      </c>
      <c r="B428" s="135" t="s">
        <v>522</v>
      </c>
      <c r="C428" s="136" t="s">
        <v>605</v>
      </c>
      <c r="D428" s="136" t="s">
        <v>503</v>
      </c>
      <c r="E428" s="136"/>
      <c r="F428" s="136"/>
      <c r="G428" s="137">
        <v>2269996.11</v>
      </c>
    </row>
    <row r="429" spans="1:7" ht="47.25">
      <c r="A429" s="220">
        <f t="shared" si="6"/>
        <v>418</v>
      </c>
      <c r="B429" s="135" t="s">
        <v>498</v>
      </c>
      <c r="C429" s="136" t="s">
        <v>605</v>
      </c>
      <c r="D429" s="136" t="s">
        <v>513</v>
      </c>
      <c r="E429" s="136"/>
      <c r="F429" s="136"/>
      <c r="G429" s="137">
        <v>2247996.11</v>
      </c>
    </row>
    <row r="430" spans="1:7" ht="47.25">
      <c r="A430" s="220">
        <f t="shared" si="6"/>
        <v>419</v>
      </c>
      <c r="B430" s="135" t="s">
        <v>988</v>
      </c>
      <c r="C430" s="136" t="s">
        <v>605</v>
      </c>
      <c r="D430" s="136" t="s">
        <v>513</v>
      </c>
      <c r="E430" s="136" t="s">
        <v>989</v>
      </c>
      <c r="F430" s="136"/>
      <c r="G430" s="137">
        <v>2247996.11</v>
      </c>
    </row>
    <row r="431" spans="1:7" ht="110.25">
      <c r="A431" s="220">
        <f t="shared" si="6"/>
        <v>420</v>
      </c>
      <c r="B431" s="138" t="s">
        <v>640</v>
      </c>
      <c r="C431" s="136" t="s">
        <v>605</v>
      </c>
      <c r="D431" s="136" t="s">
        <v>513</v>
      </c>
      <c r="E431" s="136" t="s">
        <v>1620</v>
      </c>
      <c r="F431" s="136"/>
      <c r="G431" s="137">
        <v>2247996.11</v>
      </c>
    </row>
    <row r="432" spans="1:7" ht="173.25">
      <c r="A432" s="220">
        <f t="shared" si="6"/>
        <v>421</v>
      </c>
      <c r="B432" s="138" t="s">
        <v>1621</v>
      </c>
      <c r="C432" s="136" t="s">
        <v>605</v>
      </c>
      <c r="D432" s="136" t="s">
        <v>513</v>
      </c>
      <c r="E432" s="136" t="s">
        <v>1622</v>
      </c>
      <c r="F432" s="136"/>
      <c r="G432" s="137">
        <v>2247996.11</v>
      </c>
    </row>
    <row r="433" spans="1:7" ht="78.75">
      <c r="A433" s="220">
        <f t="shared" si="6"/>
        <v>422</v>
      </c>
      <c r="B433" s="135" t="s">
        <v>623</v>
      </c>
      <c r="C433" s="136" t="s">
        <v>605</v>
      </c>
      <c r="D433" s="136" t="s">
        <v>513</v>
      </c>
      <c r="E433" s="136" t="s">
        <v>1622</v>
      </c>
      <c r="F433" s="136" t="s">
        <v>256</v>
      </c>
      <c r="G433" s="137">
        <v>2220895.6</v>
      </c>
    </row>
    <row r="434" spans="1:7" ht="15.75">
      <c r="A434" s="220">
        <f t="shared" si="6"/>
        <v>423</v>
      </c>
      <c r="B434" s="132" t="s">
        <v>388</v>
      </c>
      <c r="C434" s="133" t="s">
        <v>605</v>
      </c>
      <c r="D434" s="133" t="s">
        <v>513</v>
      </c>
      <c r="E434" s="133" t="s">
        <v>1622</v>
      </c>
      <c r="F434" s="133" t="s">
        <v>546</v>
      </c>
      <c r="G434" s="134">
        <v>2220895.6</v>
      </c>
    </row>
    <row r="435" spans="1:7" ht="31.5">
      <c r="A435" s="220">
        <f t="shared" si="6"/>
        <v>424</v>
      </c>
      <c r="B435" s="135" t="s">
        <v>950</v>
      </c>
      <c r="C435" s="136" t="s">
        <v>605</v>
      </c>
      <c r="D435" s="136" t="s">
        <v>513</v>
      </c>
      <c r="E435" s="136" t="s">
        <v>1622</v>
      </c>
      <c r="F435" s="136" t="s">
        <v>625</v>
      </c>
      <c r="G435" s="137">
        <v>27100.51</v>
      </c>
    </row>
    <row r="436" spans="1:7" ht="31.5">
      <c r="A436" s="220">
        <f t="shared" si="6"/>
        <v>425</v>
      </c>
      <c r="B436" s="132" t="s">
        <v>626</v>
      </c>
      <c r="C436" s="133" t="s">
        <v>605</v>
      </c>
      <c r="D436" s="133" t="s">
        <v>513</v>
      </c>
      <c r="E436" s="133" t="s">
        <v>1622</v>
      </c>
      <c r="F436" s="133" t="s">
        <v>257</v>
      </c>
      <c r="G436" s="134">
        <v>27100.51</v>
      </c>
    </row>
    <row r="437" spans="1:7" ht="31.5">
      <c r="A437" s="220">
        <f t="shared" si="6"/>
        <v>426</v>
      </c>
      <c r="B437" s="135" t="s">
        <v>948</v>
      </c>
      <c r="C437" s="136" t="s">
        <v>605</v>
      </c>
      <c r="D437" s="136" t="s">
        <v>949</v>
      </c>
      <c r="E437" s="136"/>
      <c r="F437" s="136"/>
      <c r="G437" s="137">
        <v>22000</v>
      </c>
    </row>
    <row r="438" spans="1:7" ht="47.25">
      <c r="A438" s="220">
        <f t="shared" si="6"/>
        <v>427</v>
      </c>
      <c r="B438" s="135" t="s">
        <v>988</v>
      </c>
      <c r="C438" s="136" t="s">
        <v>605</v>
      </c>
      <c r="D438" s="136" t="s">
        <v>949</v>
      </c>
      <c r="E438" s="136" t="s">
        <v>989</v>
      </c>
      <c r="F438" s="136"/>
      <c r="G438" s="137">
        <v>22000</v>
      </c>
    </row>
    <row r="439" spans="1:7" ht="47.25">
      <c r="A439" s="220">
        <f t="shared" si="6"/>
        <v>428</v>
      </c>
      <c r="B439" s="135" t="s">
        <v>1616</v>
      </c>
      <c r="C439" s="136" t="s">
        <v>605</v>
      </c>
      <c r="D439" s="136" t="s">
        <v>949</v>
      </c>
      <c r="E439" s="136" t="s">
        <v>1617</v>
      </c>
      <c r="F439" s="136"/>
      <c r="G439" s="137">
        <v>22000</v>
      </c>
    </row>
    <row r="440" spans="1:7" ht="126">
      <c r="A440" s="220">
        <f t="shared" si="6"/>
        <v>429</v>
      </c>
      <c r="B440" s="138" t="s">
        <v>1618</v>
      </c>
      <c r="C440" s="136" t="s">
        <v>605</v>
      </c>
      <c r="D440" s="136" t="s">
        <v>949</v>
      </c>
      <c r="E440" s="136" t="s">
        <v>1619</v>
      </c>
      <c r="F440" s="136"/>
      <c r="G440" s="137">
        <v>22000</v>
      </c>
    </row>
    <row r="441" spans="1:7" ht="31.5">
      <c r="A441" s="220">
        <f t="shared" si="6"/>
        <v>430</v>
      </c>
      <c r="B441" s="135" t="s">
        <v>950</v>
      </c>
      <c r="C441" s="136" t="s">
        <v>605</v>
      </c>
      <c r="D441" s="136" t="s">
        <v>949</v>
      </c>
      <c r="E441" s="136" t="s">
        <v>1619</v>
      </c>
      <c r="F441" s="136" t="s">
        <v>625</v>
      </c>
      <c r="G441" s="137">
        <v>22000</v>
      </c>
    </row>
    <row r="442" spans="1:7" ht="31.5">
      <c r="A442" s="220">
        <f t="shared" si="6"/>
        <v>431</v>
      </c>
      <c r="B442" s="132" t="s">
        <v>626</v>
      </c>
      <c r="C442" s="133" t="s">
        <v>605</v>
      </c>
      <c r="D442" s="133" t="s">
        <v>949</v>
      </c>
      <c r="E442" s="133" t="s">
        <v>1619</v>
      </c>
      <c r="F442" s="133" t="s">
        <v>257</v>
      </c>
      <c r="G442" s="134">
        <v>22000</v>
      </c>
    </row>
    <row r="443" spans="1:7" ht="15.75">
      <c r="A443" s="220">
        <f t="shared" si="6"/>
        <v>432</v>
      </c>
      <c r="B443" s="135" t="s">
        <v>531</v>
      </c>
      <c r="C443" s="136" t="s">
        <v>605</v>
      </c>
      <c r="D443" s="136" t="s">
        <v>504</v>
      </c>
      <c r="E443" s="136"/>
      <c r="F443" s="136"/>
      <c r="G443" s="137">
        <v>850000</v>
      </c>
    </row>
    <row r="444" spans="1:7" ht="15.75">
      <c r="A444" s="220">
        <f t="shared" si="6"/>
        <v>433</v>
      </c>
      <c r="B444" s="135" t="s">
        <v>553</v>
      </c>
      <c r="C444" s="136" t="s">
        <v>605</v>
      </c>
      <c r="D444" s="136" t="s">
        <v>481</v>
      </c>
      <c r="E444" s="136"/>
      <c r="F444" s="136"/>
      <c r="G444" s="137">
        <v>850000</v>
      </c>
    </row>
    <row r="445" spans="1:7" ht="63">
      <c r="A445" s="220">
        <f t="shared" si="6"/>
        <v>434</v>
      </c>
      <c r="B445" s="135" t="s">
        <v>61</v>
      </c>
      <c r="C445" s="136" t="s">
        <v>605</v>
      </c>
      <c r="D445" s="136" t="s">
        <v>481</v>
      </c>
      <c r="E445" s="136" t="s">
        <v>62</v>
      </c>
      <c r="F445" s="136"/>
      <c r="G445" s="137">
        <v>100000</v>
      </c>
    </row>
    <row r="446" spans="1:7" ht="31.5">
      <c r="A446" s="220">
        <f t="shared" si="6"/>
        <v>435</v>
      </c>
      <c r="B446" s="135" t="s">
        <v>997</v>
      </c>
      <c r="C446" s="136" t="s">
        <v>605</v>
      </c>
      <c r="D446" s="136" t="s">
        <v>481</v>
      </c>
      <c r="E446" s="136" t="s">
        <v>63</v>
      </c>
      <c r="F446" s="136"/>
      <c r="G446" s="137">
        <v>100000</v>
      </c>
    </row>
    <row r="447" spans="1:7" ht="157.5">
      <c r="A447" s="220">
        <f t="shared" si="6"/>
        <v>436</v>
      </c>
      <c r="B447" s="138" t="s">
        <v>1009</v>
      </c>
      <c r="C447" s="136" t="s">
        <v>605</v>
      </c>
      <c r="D447" s="136" t="s">
        <v>481</v>
      </c>
      <c r="E447" s="136" t="s">
        <v>998</v>
      </c>
      <c r="F447" s="136"/>
      <c r="G447" s="137">
        <v>100000</v>
      </c>
    </row>
    <row r="448" spans="1:7" ht="15.75">
      <c r="A448" s="220">
        <f t="shared" si="6"/>
        <v>437</v>
      </c>
      <c r="B448" s="135" t="s">
        <v>540</v>
      </c>
      <c r="C448" s="136" t="s">
        <v>605</v>
      </c>
      <c r="D448" s="136" t="s">
        <v>481</v>
      </c>
      <c r="E448" s="136" t="s">
        <v>998</v>
      </c>
      <c r="F448" s="136" t="s">
        <v>541</v>
      </c>
      <c r="G448" s="137">
        <v>100000</v>
      </c>
    </row>
    <row r="449" spans="1:7" ht="63">
      <c r="A449" s="220">
        <f t="shared" si="6"/>
        <v>438</v>
      </c>
      <c r="B449" s="132" t="s">
        <v>953</v>
      </c>
      <c r="C449" s="133" t="s">
        <v>605</v>
      </c>
      <c r="D449" s="133" t="s">
        <v>481</v>
      </c>
      <c r="E449" s="133" t="s">
        <v>998</v>
      </c>
      <c r="F449" s="133" t="s">
        <v>559</v>
      </c>
      <c r="G449" s="134">
        <v>100000</v>
      </c>
    </row>
    <row r="450" spans="1:7" ht="63">
      <c r="A450" s="220">
        <f t="shared" si="6"/>
        <v>439</v>
      </c>
      <c r="B450" s="135" t="s">
        <v>999</v>
      </c>
      <c r="C450" s="136" t="s">
        <v>605</v>
      </c>
      <c r="D450" s="136" t="s">
        <v>481</v>
      </c>
      <c r="E450" s="136" t="s">
        <v>1000</v>
      </c>
      <c r="F450" s="136"/>
      <c r="G450" s="137">
        <v>750000</v>
      </c>
    </row>
    <row r="451" spans="1:7" ht="110.25">
      <c r="A451" s="220">
        <f t="shared" si="6"/>
        <v>440</v>
      </c>
      <c r="B451" s="138" t="s">
        <v>1623</v>
      </c>
      <c r="C451" s="136" t="s">
        <v>605</v>
      </c>
      <c r="D451" s="136" t="s">
        <v>481</v>
      </c>
      <c r="E451" s="136" t="s">
        <v>1001</v>
      </c>
      <c r="F451" s="136"/>
      <c r="G451" s="137">
        <v>750000</v>
      </c>
    </row>
    <row r="452" spans="1:7" ht="31.5">
      <c r="A452" s="220">
        <f t="shared" si="6"/>
        <v>441</v>
      </c>
      <c r="B452" s="135" t="s">
        <v>950</v>
      </c>
      <c r="C452" s="136" t="s">
        <v>605</v>
      </c>
      <c r="D452" s="136" t="s">
        <v>481</v>
      </c>
      <c r="E452" s="136" t="s">
        <v>1001</v>
      </c>
      <c r="F452" s="136" t="s">
        <v>625</v>
      </c>
      <c r="G452" s="137">
        <v>750000</v>
      </c>
    </row>
    <row r="453" spans="1:7" ht="31.5">
      <c r="A453" s="220">
        <f t="shared" si="6"/>
        <v>442</v>
      </c>
      <c r="B453" s="132" t="s">
        <v>626</v>
      </c>
      <c r="C453" s="133" t="s">
        <v>605</v>
      </c>
      <c r="D453" s="133" t="s">
        <v>481</v>
      </c>
      <c r="E453" s="133" t="s">
        <v>1001</v>
      </c>
      <c r="F453" s="133" t="s">
        <v>257</v>
      </c>
      <c r="G453" s="134">
        <v>750000</v>
      </c>
    </row>
    <row r="454" spans="1:7" ht="15.75">
      <c r="A454" s="220">
        <f t="shared" si="6"/>
        <v>443</v>
      </c>
      <c r="B454" s="135" t="s">
        <v>396</v>
      </c>
      <c r="C454" s="136" t="s">
        <v>605</v>
      </c>
      <c r="D454" s="136" t="s">
        <v>506</v>
      </c>
      <c r="E454" s="136"/>
      <c r="F454" s="136"/>
      <c r="G454" s="137">
        <v>14235681.48</v>
      </c>
    </row>
    <row r="455" spans="1:7" ht="15.75">
      <c r="A455" s="220">
        <f t="shared" si="6"/>
        <v>444</v>
      </c>
      <c r="B455" s="135" t="s">
        <v>970</v>
      </c>
      <c r="C455" s="136" t="s">
        <v>605</v>
      </c>
      <c r="D455" s="136" t="s">
        <v>971</v>
      </c>
      <c r="E455" s="136"/>
      <c r="F455" s="136"/>
      <c r="G455" s="137">
        <v>9391736.4800000004</v>
      </c>
    </row>
    <row r="456" spans="1:7" ht="31.5">
      <c r="A456" s="220">
        <f t="shared" si="6"/>
        <v>445</v>
      </c>
      <c r="B456" s="135" t="s">
        <v>1730</v>
      </c>
      <c r="C456" s="136" t="s">
        <v>605</v>
      </c>
      <c r="D456" s="136" t="s">
        <v>971</v>
      </c>
      <c r="E456" s="136" t="s">
        <v>40</v>
      </c>
      <c r="F456" s="136"/>
      <c r="G456" s="137">
        <v>5121181.25</v>
      </c>
    </row>
    <row r="457" spans="1:7" ht="31.5">
      <c r="A457" s="220">
        <f t="shared" si="6"/>
        <v>446</v>
      </c>
      <c r="B457" s="135" t="s">
        <v>361</v>
      </c>
      <c r="C457" s="136" t="s">
        <v>605</v>
      </c>
      <c r="D457" s="136" t="s">
        <v>971</v>
      </c>
      <c r="E457" s="136" t="s">
        <v>54</v>
      </c>
      <c r="F457" s="136"/>
      <c r="G457" s="137">
        <v>5121181.25</v>
      </c>
    </row>
    <row r="458" spans="1:7" ht="94.5">
      <c r="A458" s="220">
        <f t="shared" si="6"/>
        <v>447</v>
      </c>
      <c r="B458" s="135" t="s">
        <v>641</v>
      </c>
      <c r="C458" s="136" t="s">
        <v>605</v>
      </c>
      <c r="D458" s="136" t="s">
        <v>971</v>
      </c>
      <c r="E458" s="136" t="s">
        <v>109</v>
      </c>
      <c r="F458" s="136"/>
      <c r="G458" s="137">
        <v>5121181.25</v>
      </c>
    </row>
    <row r="459" spans="1:7" ht="31.5">
      <c r="A459" s="220">
        <f t="shared" si="6"/>
        <v>448</v>
      </c>
      <c r="B459" s="135" t="s">
        <v>610</v>
      </c>
      <c r="C459" s="136" t="s">
        <v>605</v>
      </c>
      <c r="D459" s="136" t="s">
        <v>971</v>
      </c>
      <c r="E459" s="136" t="s">
        <v>109</v>
      </c>
      <c r="F459" s="136" t="s">
        <v>611</v>
      </c>
      <c r="G459" s="137">
        <v>5121181.25</v>
      </c>
    </row>
    <row r="460" spans="1:7" ht="15.75">
      <c r="A460" s="220">
        <f t="shared" si="6"/>
        <v>449</v>
      </c>
      <c r="B460" s="132" t="s">
        <v>612</v>
      </c>
      <c r="C460" s="133" t="s">
        <v>605</v>
      </c>
      <c r="D460" s="133" t="s">
        <v>971</v>
      </c>
      <c r="E460" s="133" t="s">
        <v>109</v>
      </c>
      <c r="F460" s="133" t="s">
        <v>613</v>
      </c>
      <c r="G460" s="134">
        <v>5121181.25</v>
      </c>
    </row>
    <row r="461" spans="1:7" ht="31.5">
      <c r="A461" s="220">
        <f t="shared" si="6"/>
        <v>450</v>
      </c>
      <c r="B461" s="135" t="s">
        <v>42</v>
      </c>
      <c r="C461" s="136" t="s">
        <v>605</v>
      </c>
      <c r="D461" s="136" t="s">
        <v>971</v>
      </c>
      <c r="E461" s="136" t="s">
        <v>43</v>
      </c>
      <c r="F461" s="136"/>
      <c r="G461" s="137">
        <v>4270555.2300000004</v>
      </c>
    </row>
    <row r="462" spans="1:7" ht="31.5">
      <c r="A462" s="220">
        <f t="shared" ref="A462:A525" si="7">A461+1</f>
        <v>451</v>
      </c>
      <c r="B462" s="135" t="s">
        <v>353</v>
      </c>
      <c r="C462" s="136" t="s">
        <v>605</v>
      </c>
      <c r="D462" s="136" t="s">
        <v>971</v>
      </c>
      <c r="E462" s="136" t="s">
        <v>44</v>
      </c>
      <c r="F462" s="136"/>
      <c r="G462" s="137">
        <v>4270555.2300000004</v>
      </c>
    </row>
    <row r="463" spans="1:7" ht="110.25">
      <c r="A463" s="220">
        <f t="shared" si="7"/>
        <v>452</v>
      </c>
      <c r="B463" s="138" t="s">
        <v>1612</v>
      </c>
      <c r="C463" s="136" t="s">
        <v>605</v>
      </c>
      <c r="D463" s="136" t="s">
        <v>971</v>
      </c>
      <c r="E463" s="136" t="s">
        <v>987</v>
      </c>
      <c r="F463" s="136"/>
      <c r="G463" s="137">
        <v>4270555.2300000004</v>
      </c>
    </row>
    <row r="464" spans="1:7" ht="31.5">
      <c r="A464" s="220">
        <f t="shared" si="7"/>
        <v>453</v>
      </c>
      <c r="B464" s="135" t="s">
        <v>610</v>
      </c>
      <c r="C464" s="136" t="s">
        <v>605</v>
      </c>
      <c r="D464" s="136" t="s">
        <v>971</v>
      </c>
      <c r="E464" s="136" t="s">
        <v>987</v>
      </c>
      <c r="F464" s="136" t="s">
        <v>611</v>
      </c>
      <c r="G464" s="137">
        <v>4270555.2300000004</v>
      </c>
    </row>
    <row r="465" spans="1:7" ht="15.75">
      <c r="A465" s="220">
        <f t="shared" si="7"/>
        <v>454</v>
      </c>
      <c r="B465" s="132" t="s">
        <v>612</v>
      </c>
      <c r="C465" s="133" t="s">
        <v>605</v>
      </c>
      <c r="D465" s="133" t="s">
        <v>971</v>
      </c>
      <c r="E465" s="133" t="s">
        <v>987</v>
      </c>
      <c r="F465" s="133" t="s">
        <v>613</v>
      </c>
      <c r="G465" s="134">
        <v>4270555.2300000004</v>
      </c>
    </row>
    <row r="466" spans="1:7" ht="15.75">
      <c r="A466" s="220">
        <f t="shared" si="7"/>
        <v>455</v>
      </c>
      <c r="B466" s="135" t="s">
        <v>980</v>
      </c>
      <c r="C466" s="136" t="s">
        <v>605</v>
      </c>
      <c r="D466" s="136" t="s">
        <v>602</v>
      </c>
      <c r="E466" s="136"/>
      <c r="F466" s="136"/>
      <c r="G466" s="137">
        <v>4843945</v>
      </c>
    </row>
    <row r="467" spans="1:7" ht="31.5">
      <c r="A467" s="220">
        <f t="shared" si="7"/>
        <v>456</v>
      </c>
      <c r="B467" s="135" t="s">
        <v>243</v>
      </c>
      <c r="C467" s="136" t="s">
        <v>605</v>
      </c>
      <c r="D467" s="136" t="s">
        <v>602</v>
      </c>
      <c r="E467" s="136" t="s">
        <v>21</v>
      </c>
      <c r="F467" s="136"/>
      <c r="G467" s="137">
        <v>4843945</v>
      </c>
    </row>
    <row r="468" spans="1:7" ht="31.5">
      <c r="A468" s="220">
        <f t="shared" si="7"/>
        <v>457</v>
      </c>
      <c r="B468" s="135" t="s">
        <v>64</v>
      </c>
      <c r="C468" s="136" t="s">
        <v>605</v>
      </c>
      <c r="D468" s="136" t="s">
        <v>602</v>
      </c>
      <c r="E468" s="136" t="s">
        <v>65</v>
      </c>
      <c r="F468" s="136"/>
      <c r="G468" s="137">
        <v>4843945</v>
      </c>
    </row>
    <row r="469" spans="1:7" ht="78.75">
      <c r="A469" s="220">
        <f t="shared" si="7"/>
        <v>458</v>
      </c>
      <c r="B469" s="135" t="s">
        <v>244</v>
      </c>
      <c r="C469" s="136" t="s">
        <v>605</v>
      </c>
      <c r="D469" s="136" t="s">
        <v>602</v>
      </c>
      <c r="E469" s="136" t="s">
        <v>110</v>
      </c>
      <c r="F469" s="136"/>
      <c r="G469" s="137">
        <v>4456285</v>
      </c>
    </row>
    <row r="470" spans="1:7" ht="31.5">
      <c r="A470" s="220">
        <f t="shared" si="7"/>
        <v>459</v>
      </c>
      <c r="B470" s="135" t="s">
        <v>610</v>
      </c>
      <c r="C470" s="136" t="s">
        <v>605</v>
      </c>
      <c r="D470" s="136" t="s">
        <v>602</v>
      </c>
      <c r="E470" s="136" t="s">
        <v>110</v>
      </c>
      <c r="F470" s="136" t="s">
        <v>611</v>
      </c>
      <c r="G470" s="137">
        <v>4456285</v>
      </c>
    </row>
    <row r="471" spans="1:7" ht="15.75">
      <c r="A471" s="220">
        <f t="shared" si="7"/>
        <v>460</v>
      </c>
      <c r="B471" s="132" t="s">
        <v>612</v>
      </c>
      <c r="C471" s="133" t="s">
        <v>605</v>
      </c>
      <c r="D471" s="133" t="s">
        <v>602</v>
      </c>
      <c r="E471" s="133" t="s">
        <v>110</v>
      </c>
      <c r="F471" s="133" t="s">
        <v>613</v>
      </c>
      <c r="G471" s="134">
        <v>4456285</v>
      </c>
    </row>
    <row r="472" spans="1:7" ht="94.5">
      <c r="A472" s="220">
        <f t="shared" si="7"/>
        <v>461</v>
      </c>
      <c r="B472" s="135" t="s">
        <v>246</v>
      </c>
      <c r="C472" s="136" t="s">
        <v>605</v>
      </c>
      <c r="D472" s="136" t="s">
        <v>602</v>
      </c>
      <c r="E472" s="136" t="s">
        <v>111</v>
      </c>
      <c r="F472" s="136"/>
      <c r="G472" s="137">
        <v>323050</v>
      </c>
    </row>
    <row r="473" spans="1:7" ht="31.5">
      <c r="A473" s="220">
        <f t="shared" si="7"/>
        <v>462</v>
      </c>
      <c r="B473" s="135" t="s">
        <v>610</v>
      </c>
      <c r="C473" s="136" t="s">
        <v>605</v>
      </c>
      <c r="D473" s="136" t="s">
        <v>602</v>
      </c>
      <c r="E473" s="136" t="s">
        <v>111</v>
      </c>
      <c r="F473" s="136" t="s">
        <v>611</v>
      </c>
      <c r="G473" s="137">
        <v>323050</v>
      </c>
    </row>
    <row r="474" spans="1:7" ht="15.75">
      <c r="A474" s="220">
        <f t="shared" si="7"/>
        <v>463</v>
      </c>
      <c r="B474" s="132" t="s">
        <v>612</v>
      </c>
      <c r="C474" s="133" t="s">
        <v>605</v>
      </c>
      <c r="D474" s="133" t="s">
        <v>602</v>
      </c>
      <c r="E474" s="133" t="s">
        <v>111</v>
      </c>
      <c r="F474" s="133" t="s">
        <v>613</v>
      </c>
      <c r="G474" s="134">
        <v>323050</v>
      </c>
    </row>
    <row r="475" spans="1:7" ht="94.5">
      <c r="A475" s="220">
        <f t="shared" si="7"/>
        <v>464</v>
      </c>
      <c r="B475" s="138" t="s">
        <v>245</v>
      </c>
      <c r="C475" s="136" t="s">
        <v>605</v>
      </c>
      <c r="D475" s="136" t="s">
        <v>602</v>
      </c>
      <c r="E475" s="136" t="s">
        <v>984</v>
      </c>
      <c r="F475" s="136"/>
      <c r="G475" s="137">
        <v>64610</v>
      </c>
    </row>
    <row r="476" spans="1:7" ht="31.5">
      <c r="A476" s="220">
        <f t="shared" si="7"/>
        <v>465</v>
      </c>
      <c r="B476" s="135" t="s">
        <v>610</v>
      </c>
      <c r="C476" s="136" t="s">
        <v>605</v>
      </c>
      <c r="D476" s="136" t="s">
        <v>602</v>
      </c>
      <c r="E476" s="136" t="s">
        <v>984</v>
      </c>
      <c r="F476" s="136" t="s">
        <v>611</v>
      </c>
      <c r="G476" s="137">
        <v>64610</v>
      </c>
    </row>
    <row r="477" spans="1:7" ht="15.75">
      <c r="A477" s="220">
        <f t="shared" si="7"/>
        <v>466</v>
      </c>
      <c r="B477" s="132" t="s">
        <v>612</v>
      </c>
      <c r="C477" s="133" t="s">
        <v>605</v>
      </c>
      <c r="D477" s="133" t="s">
        <v>602</v>
      </c>
      <c r="E477" s="133" t="s">
        <v>984</v>
      </c>
      <c r="F477" s="133" t="s">
        <v>613</v>
      </c>
      <c r="G477" s="134">
        <v>64610</v>
      </c>
    </row>
    <row r="478" spans="1:7" ht="15.75">
      <c r="A478" s="220">
        <f t="shared" si="7"/>
        <v>467</v>
      </c>
      <c r="B478" s="135" t="s">
        <v>247</v>
      </c>
      <c r="C478" s="136" t="s">
        <v>605</v>
      </c>
      <c r="D478" s="136" t="s">
        <v>507</v>
      </c>
      <c r="E478" s="136"/>
      <c r="F478" s="136"/>
      <c r="G478" s="137">
        <v>39599739.43</v>
      </c>
    </row>
    <row r="479" spans="1:7" ht="15.75">
      <c r="A479" s="220">
        <f t="shared" si="7"/>
        <v>468</v>
      </c>
      <c r="B479" s="135" t="s">
        <v>565</v>
      </c>
      <c r="C479" s="136" t="s">
        <v>605</v>
      </c>
      <c r="D479" s="136" t="s">
        <v>263</v>
      </c>
      <c r="E479" s="136"/>
      <c r="F479" s="136"/>
      <c r="G479" s="137">
        <v>39399739.43</v>
      </c>
    </row>
    <row r="480" spans="1:7" ht="31.5">
      <c r="A480" s="220">
        <f t="shared" si="7"/>
        <v>469</v>
      </c>
      <c r="B480" s="135" t="s">
        <v>1730</v>
      </c>
      <c r="C480" s="136" t="s">
        <v>605</v>
      </c>
      <c r="D480" s="136" t="s">
        <v>263</v>
      </c>
      <c r="E480" s="136" t="s">
        <v>40</v>
      </c>
      <c r="F480" s="136"/>
      <c r="G480" s="137">
        <v>39399739.43</v>
      </c>
    </row>
    <row r="481" spans="1:7" ht="15.75">
      <c r="A481" s="220">
        <f t="shared" si="7"/>
        <v>470</v>
      </c>
      <c r="B481" s="135" t="s">
        <v>248</v>
      </c>
      <c r="C481" s="136" t="s">
        <v>605</v>
      </c>
      <c r="D481" s="136" t="s">
        <v>263</v>
      </c>
      <c r="E481" s="136" t="s">
        <v>66</v>
      </c>
      <c r="F481" s="136"/>
      <c r="G481" s="137">
        <v>12243474.67</v>
      </c>
    </row>
    <row r="482" spans="1:7" ht="63">
      <c r="A482" s="220">
        <f t="shared" si="7"/>
        <v>471</v>
      </c>
      <c r="B482" s="135" t="s">
        <v>642</v>
      </c>
      <c r="C482" s="136" t="s">
        <v>605</v>
      </c>
      <c r="D482" s="136" t="s">
        <v>263</v>
      </c>
      <c r="E482" s="136" t="s">
        <v>112</v>
      </c>
      <c r="F482" s="136"/>
      <c r="G482" s="137">
        <v>12165474.67</v>
      </c>
    </row>
    <row r="483" spans="1:7" ht="31.5">
      <c r="A483" s="220">
        <f t="shared" si="7"/>
        <v>472</v>
      </c>
      <c r="B483" s="135" t="s">
        <v>610</v>
      </c>
      <c r="C483" s="136" t="s">
        <v>605</v>
      </c>
      <c r="D483" s="136" t="s">
        <v>263</v>
      </c>
      <c r="E483" s="136" t="s">
        <v>112</v>
      </c>
      <c r="F483" s="136" t="s">
        <v>611</v>
      </c>
      <c r="G483" s="137">
        <v>12165474.67</v>
      </c>
    </row>
    <row r="484" spans="1:7" ht="15.75">
      <c r="A484" s="220">
        <f t="shared" si="7"/>
        <v>473</v>
      </c>
      <c r="B484" s="132" t="s">
        <v>612</v>
      </c>
      <c r="C484" s="133" t="s">
        <v>605</v>
      </c>
      <c r="D484" s="133" t="s">
        <v>263</v>
      </c>
      <c r="E484" s="133" t="s">
        <v>112</v>
      </c>
      <c r="F484" s="133" t="s">
        <v>613</v>
      </c>
      <c r="G484" s="134">
        <v>12165474.67</v>
      </c>
    </row>
    <row r="485" spans="1:7" ht="78.75">
      <c r="A485" s="220">
        <f t="shared" si="7"/>
        <v>474</v>
      </c>
      <c r="B485" s="135" t="s">
        <v>643</v>
      </c>
      <c r="C485" s="136" t="s">
        <v>605</v>
      </c>
      <c r="D485" s="136" t="s">
        <v>263</v>
      </c>
      <c r="E485" s="136" t="s">
        <v>644</v>
      </c>
      <c r="F485" s="136"/>
      <c r="G485" s="137">
        <v>78000</v>
      </c>
    </row>
    <row r="486" spans="1:7" ht="31.5">
      <c r="A486" s="220">
        <f t="shared" si="7"/>
        <v>475</v>
      </c>
      <c r="B486" s="135" t="s">
        <v>610</v>
      </c>
      <c r="C486" s="136" t="s">
        <v>605</v>
      </c>
      <c r="D486" s="136" t="s">
        <v>263</v>
      </c>
      <c r="E486" s="136" t="s">
        <v>644</v>
      </c>
      <c r="F486" s="136" t="s">
        <v>611</v>
      </c>
      <c r="G486" s="137">
        <v>78000</v>
      </c>
    </row>
    <row r="487" spans="1:7" ht="15.75">
      <c r="A487" s="220">
        <f t="shared" si="7"/>
        <v>476</v>
      </c>
      <c r="B487" s="132" t="s">
        <v>612</v>
      </c>
      <c r="C487" s="133" t="s">
        <v>605</v>
      </c>
      <c r="D487" s="133" t="s">
        <v>263</v>
      </c>
      <c r="E487" s="133" t="s">
        <v>644</v>
      </c>
      <c r="F487" s="133" t="s">
        <v>613</v>
      </c>
      <c r="G487" s="134">
        <v>78000</v>
      </c>
    </row>
    <row r="488" spans="1:7" ht="31.5">
      <c r="A488" s="220">
        <f t="shared" si="7"/>
        <v>477</v>
      </c>
      <c r="B488" s="135" t="s">
        <v>463</v>
      </c>
      <c r="C488" s="136" t="s">
        <v>605</v>
      </c>
      <c r="D488" s="136" t="s">
        <v>263</v>
      </c>
      <c r="E488" s="136" t="s">
        <v>67</v>
      </c>
      <c r="F488" s="136"/>
      <c r="G488" s="137">
        <v>27156264.760000002</v>
      </c>
    </row>
    <row r="489" spans="1:7" ht="63">
      <c r="A489" s="220">
        <f t="shared" si="7"/>
        <v>478</v>
      </c>
      <c r="B489" s="135" t="s">
        <v>645</v>
      </c>
      <c r="C489" s="136" t="s">
        <v>605</v>
      </c>
      <c r="D489" s="136" t="s">
        <v>263</v>
      </c>
      <c r="E489" s="136" t="s">
        <v>646</v>
      </c>
      <c r="F489" s="136"/>
      <c r="G489" s="137">
        <v>18740156.390000001</v>
      </c>
    </row>
    <row r="490" spans="1:7" ht="31.5">
      <c r="A490" s="220">
        <f t="shared" si="7"/>
        <v>479</v>
      </c>
      <c r="B490" s="135" t="s">
        <v>610</v>
      </c>
      <c r="C490" s="136" t="s">
        <v>605</v>
      </c>
      <c r="D490" s="136" t="s">
        <v>263</v>
      </c>
      <c r="E490" s="136" t="s">
        <v>646</v>
      </c>
      <c r="F490" s="136" t="s">
        <v>611</v>
      </c>
      <c r="G490" s="137">
        <v>18740156.390000001</v>
      </c>
    </row>
    <row r="491" spans="1:7" ht="15.75">
      <c r="A491" s="220">
        <f t="shared" si="7"/>
        <v>480</v>
      </c>
      <c r="B491" s="132" t="s">
        <v>612</v>
      </c>
      <c r="C491" s="133" t="s">
        <v>605</v>
      </c>
      <c r="D491" s="133" t="s">
        <v>263</v>
      </c>
      <c r="E491" s="133" t="s">
        <v>646</v>
      </c>
      <c r="F491" s="133" t="s">
        <v>613</v>
      </c>
      <c r="G491" s="134">
        <v>18740156.390000001</v>
      </c>
    </row>
    <row r="492" spans="1:7" ht="63">
      <c r="A492" s="220">
        <f t="shared" si="7"/>
        <v>481</v>
      </c>
      <c r="B492" s="135" t="s">
        <v>647</v>
      </c>
      <c r="C492" s="136" t="s">
        <v>605</v>
      </c>
      <c r="D492" s="136" t="s">
        <v>263</v>
      </c>
      <c r="E492" s="136" t="s">
        <v>113</v>
      </c>
      <c r="F492" s="136"/>
      <c r="G492" s="137">
        <v>8416108.3699999992</v>
      </c>
    </row>
    <row r="493" spans="1:7" ht="31.5">
      <c r="A493" s="220">
        <f t="shared" si="7"/>
        <v>482</v>
      </c>
      <c r="B493" s="135" t="s">
        <v>610</v>
      </c>
      <c r="C493" s="136" t="s">
        <v>605</v>
      </c>
      <c r="D493" s="136" t="s">
        <v>263</v>
      </c>
      <c r="E493" s="136" t="s">
        <v>113</v>
      </c>
      <c r="F493" s="136" t="s">
        <v>611</v>
      </c>
      <c r="G493" s="137">
        <v>8416108.3699999992</v>
      </c>
    </row>
    <row r="494" spans="1:7" ht="15.75">
      <c r="A494" s="220">
        <f t="shared" si="7"/>
        <v>483</v>
      </c>
      <c r="B494" s="132" t="s">
        <v>612</v>
      </c>
      <c r="C494" s="133" t="s">
        <v>605</v>
      </c>
      <c r="D494" s="133" t="s">
        <v>263</v>
      </c>
      <c r="E494" s="133" t="s">
        <v>113</v>
      </c>
      <c r="F494" s="133" t="s">
        <v>613</v>
      </c>
      <c r="G494" s="134">
        <v>8416108.3699999992</v>
      </c>
    </row>
    <row r="495" spans="1:7" ht="15.75">
      <c r="A495" s="220">
        <f t="shared" si="7"/>
        <v>484</v>
      </c>
      <c r="B495" s="135" t="s">
        <v>68</v>
      </c>
      <c r="C495" s="136" t="s">
        <v>605</v>
      </c>
      <c r="D495" s="136" t="s">
        <v>2</v>
      </c>
      <c r="E495" s="136"/>
      <c r="F495" s="136"/>
      <c r="G495" s="137">
        <v>200000</v>
      </c>
    </row>
    <row r="496" spans="1:7" ht="31.5">
      <c r="A496" s="220">
        <f t="shared" si="7"/>
        <v>485</v>
      </c>
      <c r="B496" s="135" t="s">
        <v>1730</v>
      </c>
      <c r="C496" s="136" t="s">
        <v>605</v>
      </c>
      <c r="D496" s="136" t="s">
        <v>2</v>
      </c>
      <c r="E496" s="136" t="s">
        <v>40</v>
      </c>
      <c r="F496" s="136"/>
      <c r="G496" s="137">
        <v>200000</v>
      </c>
    </row>
    <row r="497" spans="1:7" ht="31.5">
      <c r="A497" s="220">
        <f t="shared" si="7"/>
        <v>486</v>
      </c>
      <c r="B497" s="135" t="s">
        <v>463</v>
      </c>
      <c r="C497" s="136" t="s">
        <v>605</v>
      </c>
      <c r="D497" s="136" t="s">
        <v>2</v>
      </c>
      <c r="E497" s="136" t="s">
        <v>67</v>
      </c>
      <c r="F497" s="136"/>
      <c r="G497" s="137">
        <v>200000</v>
      </c>
    </row>
    <row r="498" spans="1:7" ht="78.75">
      <c r="A498" s="220">
        <f t="shared" si="7"/>
        <v>487</v>
      </c>
      <c r="B498" s="135" t="s">
        <v>648</v>
      </c>
      <c r="C498" s="136" t="s">
        <v>605</v>
      </c>
      <c r="D498" s="136" t="s">
        <v>2</v>
      </c>
      <c r="E498" s="136" t="s">
        <v>1610</v>
      </c>
      <c r="F498" s="136"/>
      <c r="G498" s="137">
        <v>200000</v>
      </c>
    </row>
    <row r="499" spans="1:7" ht="31.5">
      <c r="A499" s="220">
        <f t="shared" si="7"/>
        <v>488</v>
      </c>
      <c r="B499" s="135" t="s">
        <v>610</v>
      </c>
      <c r="C499" s="136" t="s">
        <v>605</v>
      </c>
      <c r="D499" s="136" t="s">
        <v>2</v>
      </c>
      <c r="E499" s="136" t="s">
        <v>1610</v>
      </c>
      <c r="F499" s="136" t="s">
        <v>611</v>
      </c>
      <c r="G499" s="137">
        <v>200000</v>
      </c>
    </row>
    <row r="500" spans="1:7" ht="15.75">
      <c r="A500" s="220">
        <f t="shared" si="7"/>
        <v>489</v>
      </c>
      <c r="B500" s="132" t="s">
        <v>612</v>
      </c>
      <c r="C500" s="133" t="s">
        <v>605</v>
      </c>
      <c r="D500" s="133" t="s">
        <v>2</v>
      </c>
      <c r="E500" s="133" t="s">
        <v>1610</v>
      </c>
      <c r="F500" s="133" t="s">
        <v>613</v>
      </c>
      <c r="G500" s="134">
        <v>200000</v>
      </c>
    </row>
    <row r="501" spans="1:7" ht="15.75">
      <c r="A501" s="220">
        <f t="shared" si="7"/>
        <v>490</v>
      </c>
      <c r="B501" s="135" t="s">
        <v>533</v>
      </c>
      <c r="C501" s="136" t="s">
        <v>605</v>
      </c>
      <c r="D501" s="136" t="s">
        <v>509</v>
      </c>
      <c r="E501" s="136"/>
      <c r="F501" s="136"/>
      <c r="G501" s="137">
        <v>1650500</v>
      </c>
    </row>
    <row r="502" spans="1:7" ht="15.75">
      <c r="A502" s="220">
        <f t="shared" si="7"/>
        <v>491</v>
      </c>
      <c r="B502" s="135" t="s">
        <v>567</v>
      </c>
      <c r="C502" s="136" t="s">
        <v>605</v>
      </c>
      <c r="D502" s="136" t="s">
        <v>264</v>
      </c>
      <c r="E502" s="136"/>
      <c r="F502" s="136"/>
      <c r="G502" s="137">
        <v>700500</v>
      </c>
    </row>
    <row r="503" spans="1:7" ht="47.25">
      <c r="A503" s="220">
        <f t="shared" si="7"/>
        <v>492</v>
      </c>
      <c r="B503" s="135" t="s">
        <v>50</v>
      </c>
      <c r="C503" s="136" t="s">
        <v>605</v>
      </c>
      <c r="D503" s="136" t="s">
        <v>264</v>
      </c>
      <c r="E503" s="136" t="s">
        <v>51</v>
      </c>
      <c r="F503" s="136"/>
      <c r="G503" s="137">
        <v>700500</v>
      </c>
    </row>
    <row r="504" spans="1:7" ht="47.25">
      <c r="A504" s="220">
        <f t="shared" si="7"/>
        <v>493</v>
      </c>
      <c r="B504" s="135" t="s">
        <v>464</v>
      </c>
      <c r="C504" s="136" t="s">
        <v>605</v>
      </c>
      <c r="D504" s="136" t="s">
        <v>264</v>
      </c>
      <c r="E504" s="136" t="s">
        <v>69</v>
      </c>
      <c r="F504" s="136"/>
      <c r="G504" s="137">
        <v>700500</v>
      </c>
    </row>
    <row r="505" spans="1:7" ht="15.75">
      <c r="A505" s="220">
        <f t="shared" si="7"/>
        <v>494</v>
      </c>
      <c r="B505" s="135" t="s">
        <v>465</v>
      </c>
      <c r="C505" s="136" t="s">
        <v>605</v>
      </c>
      <c r="D505" s="136" t="s">
        <v>264</v>
      </c>
      <c r="E505" s="136" t="s">
        <v>69</v>
      </c>
      <c r="F505" s="136" t="s">
        <v>466</v>
      </c>
      <c r="G505" s="137">
        <v>700500</v>
      </c>
    </row>
    <row r="506" spans="1:7" ht="31.5">
      <c r="A506" s="220">
        <f t="shared" si="7"/>
        <v>495</v>
      </c>
      <c r="B506" s="132" t="s">
        <v>467</v>
      </c>
      <c r="C506" s="133" t="s">
        <v>605</v>
      </c>
      <c r="D506" s="133" t="s">
        <v>264</v>
      </c>
      <c r="E506" s="133" t="s">
        <v>69</v>
      </c>
      <c r="F506" s="133" t="s">
        <v>468</v>
      </c>
      <c r="G506" s="134">
        <v>700500</v>
      </c>
    </row>
    <row r="507" spans="1:7" ht="15.75">
      <c r="A507" s="220">
        <f t="shared" si="7"/>
        <v>496</v>
      </c>
      <c r="B507" s="135" t="s">
        <v>569</v>
      </c>
      <c r="C507" s="136" t="s">
        <v>605</v>
      </c>
      <c r="D507" s="136" t="s">
        <v>483</v>
      </c>
      <c r="E507" s="136"/>
      <c r="F507" s="136"/>
      <c r="G507" s="137">
        <v>950000</v>
      </c>
    </row>
    <row r="508" spans="1:7" ht="31.5">
      <c r="A508" s="220">
        <f t="shared" si="7"/>
        <v>497</v>
      </c>
      <c r="B508" s="135" t="s">
        <v>243</v>
      </c>
      <c r="C508" s="136" t="s">
        <v>605</v>
      </c>
      <c r="D508" s="136" t="s">
        <v>483</v>
      </c>
      <c r="E508" s="136" t="s">
        <v>21</v>
      </c>
      <c r="F508" s="136"/>
      <c r="G508" s="137">
        <v>950000</v>
      </c>
    </row>
    <row r="509" spans="1:7" ht="31.5">
      <c r="A509" s="220">
        <f t="shared" si="7"/>
        <v>498</v>
      </c>
      <c r="B509" s="135" t="s">
        <v>469</v>
      </c>
      <c r="C509" s="136" t="s">
        <v>605</v>
      </c>
      <c r="D509" s="136" t="s">
        <v>483</v>
      </c>
      <c r="E509" s="136" t="s">
        <v>70</v>
      </c>
      <c r="F509" s="136"/>
      <c r="G509" s="137">
        <v>950000</v>
      </c>
    </row>
    <row r="510" spans="1:7" ht="94.5">
      <c r="A510" s="220">
        <f t="shared" si="7"/>
        <v>499</v>
      </c>
      <c r="B510" s="135" t="s">
        <v>985</v>
      </c>
      <c r="C510" s="136" t="s">
        <v>605</v>
      </c>
      <c r="D510" s="136" t="s">
        <v>483</v>
      </c>
      <c r="E510" s="136" t="s">
        <v>986</v>
      </c>
      <c r="F510" s="136"/>
      <c r="G510" s="137">
        <v>950000</v>
      </c>
    </row>
    <row r="511" spans="1:7" ht="15.75">
      <c r="A511" s="220">
        <f t="shared" si="7"/>
        <v>500</v>
      </c>
      <c r="B511" s="135" t="s">
        <v>465</v>
      </c>
      <c r="C511" s="136" t="s">
        <v>605</v>
      </c>
      <c r="D511" s="136" t="s">
        <v>483</v>
      </c>
      <c r="E511" s="136" t="s">
        <v>986</v>
      </c>
      <c r="F511" s="136" t="s">
        <v>466</v>
      </c>
      <c r="G511" s="137">
        <v>950000</v>
      </c>
    </row>
    <row r="512" spans="1:7" ht="31.5">
      <c r="A512" s="220">
        <f t="shared" si="7"/>
        <v>501</v>
      </c>
      <c r="B512" s="132" t="s">
        <v>470</v>
      </c>
      <c r="C512" s="133" t="s">
        <v>605</v>
      </c>
      <c r="D512" s="133" t="s">
        <v>483</v>
      </c>
      <c r="E512" s="133" t="s">
        <v>986</v>
      </c>
      <c r="F512" s="133" t="s">
        <v>471</v>
      </c>
      <c r="G512" s="134">
        <v>950000</v>
      </c>
    </row>
    <row r="513" spans="1:7" ht="15.75">
      <c r="A513" s="220">
        <f t="shared" si="7"/>
        <v>502</v>
      </c>
      <c r="B513" s="135" t="s">
        <v>472</v>
      </c>
      <c r="C513" s="136" t="s">
        <v>605</v>
      </c>
      <c r="D513" s="136" t="s">
        <v>510</v>
      </c>
      <c r="E513" s="136"/>
      <c r="F513" s="136"/>
      <c r="G513" s="137">
        <v>3788099.19</v>
      </c>
    </row>
    <row r="514" spans="1:7" ht="15.75">
      <c r="A514" s="220">
        <f t="shared" si="7"/>
        <v>503</v>
      </c>
      <c r="B514" s="135" t="s">
        <v>572</v>
      </c>
      <c r="C514" s="136" t="s">
        <v>605</v>
      </c>
      <c r="D514" s="136" t="s">
        <v>265</v>
      </c>
      <c r="E514" s="136"/>
      <c r="F514" s="136"/>
      <c r="G514" s="137">
        <v>3788099.19</v>
      </c>
    </row>
    <row r="515" spans="1:7" ht="31.5">
      <c r="A515" s="220">
        <f t="shared" si="7"/>
        <v>504</v>
      </c>
      <c r="B515" s="135" t="s">
        <v>42</v>
      </c>
      <c r="C515" s="136" t="s">
        <v>605</v>
      </c>
      <c r="D515" s="136" t="s">
        <v>265</v>
      </c>
      <c r="E515" s="136" t="s">
        <v>43</v>
      </c>
      <c r="F515" s="136"/>
      <c r="G515" s="137">
        <v>3788099.19</v>
      </c>
    </row>
    <row r="516" spans="1:7" ht="31.5">
      <c r="A516" s="220">
        <f t="shared" si="7"/>
        <v>505</v>
      </c>
      <c r="B516" s="135" t="s">
        <v>473</v>
      </c>
      <c r="C516" s="136" t="s">
        <v>605</v>
      </c>
      <c r="D516" s="136" t="s">
        <v>265</v>
      </c>
      <c r="E516" s="136" t="s">
        <v>71</v>
      </c>
      <c r="F516" s="136"/>
      <c r="G516" s="137">
        <v>1076700</v>
      </c>
    </row>
    <row r="517" spans="1:7" ht="78.75">
      <c r="A517" s="220">
        <f t="shared" si="7"/>
        <v>506</v>
      </c>
      <c r="B517" s="135" t="s">
        <v>1611</v>
      </c>
      <c r="C517" s="136" t="s">
        <v>605</v>
      </c>
      <c r="D517" s="136" t="s">
        <v>265</v>
      </c>
      <c r="E517" s="136" t="s">
        <v>114</v>
      </c>
      <c r="F517" s="136"/>
      <c r="G517" s="137">
        <v>1076700</v>
      </c>
    </row>
    <row r="518" spans="1:7" ht="78.75">
      <c r="A518" s="220">
        <f t="shared" si="7"/>
        <v>507</v>
      </c>
      <c r="B518" s="135" t="s">
        <v>623</v>
      </c>
      <c r="C518" s="136" t="s">
        <v>605</v>
      </c>
      <c r="D518" s="136" t="s">
        <v>265</v>
      </c>
      <c r="E518" s="136" t="s">
        <v>114</v>
      </c>
      <c r="F518" s="136" t="s">
        <v>256</v>
      </c>
      <c r="G518" s="137">
        <v>400500</v>
      </c>
    </row>
    <row r="519" spans="1:7" ht="15.75">
      <c r="A519" s="220">
        <f t="shared" si="7"/>
        <v>508</v>
      </c>
      <c r="B519" s="132" t="s">
        <v>388</v>
      </c>
      <c r="C519" s="133" t="s">
        <v>605</v>
      </c>
      <c r="D519" s="133" t="s">
        <v>265</v>
      </c>
      <c r="E519" s="133" t="s">
        <v>114</v>
      </c>
      <c r="F519" s="133" t="s">
        <v>546</v>
      </c>
      <c r="G519" s="134">
        <v>400500</v>
      </c>
    </row>
    <row r="520" spans="1:7" ht="31.5">
      <c r="A520" s="220">
        <f t="shared" si="7"/>
        <v>509</v>
      </c>
      <c r="B520" s="135" t="s">
        <v>950</v>
      </c>
      <c r="C520" s="136" t="s">
        <v>605</v>
      </c>
      <c r="D520" s="136" t="s">
        <v>265</v>
      </c>
      <c r="E520" s="136" t="s">
        <v>114</v>
      </c>
      <c r="F520" s="136" t="s">
        <v>625</v>
      </c>
      <c r="G520" s="137">
        <v>676200</v>
      </c>
    </row>
    <row r="521" spans="1:7" ht="31.5">
      <c r="A521" s="220">
        <f t="shared" si="7"/>
        <v>510</v>
      </c>
      <c r="B521" s="132" t="s">
        <v>626</v>
      </c>
      <c r="C521" s="133" t="s">
        <v>605</v>
      </c>
      <c r="D521" s="133" t="s">
        <v>265</v>
      </c>
      <c r="E521" s="133" t="s">
        <v>114</v>
      </c>
      <c r="F521" s="133" t="s">
        <v>257</v>
      </c>
      <c r="G521" s="134">
        <v>676200</v>
      </c>
    </row>
    <row r="522" spans="1:7" ht="31.5">
      <c r="A522" s="220">
        <f t="shared" si="7"/>
        <v>511</v>
      </c>
      <c r="B522" s="135" t="s">
        <v>353</v>
      </c>
      <c r="C522" s="136" t="s">
        <v>605</v>
      </c>
      <c r="D522" s="136" t="s">
        <v>265</v>
      </c>
      <c r="E522" s="136" t="s">
        <v>44</v>
      </c>
      <c r="F522" s="136"/>
      <c r="G522" s="137">
        <v>589420</v>
      </c>
    </row>
    <row r="523" spans="1:7" ht="78.75">
      <c r="A523" s="220">
        <f t="shared" si="7"/>
        <v>512</v>
      </c>
      <c r="B523" s="135" t="s">
        <v>1613</v>
      </c>
      <c r="C523" s="136" t="s">
        <v>605</v>
      </c>
      <c r="D523" s="136" t="s">
        <v>265</v>
      </c>
      <c r="E523" s="136" t="s">
        <v>1614</v>
      </c>
      <c r="F523" s="136"/>
      <c r="G523" s="137">
        <v>589420</v>
      </c>
    </row>
    <row r="524" spans="1:7" ht="31.5">
      <c r="A524" s="220">
        <f t="shared" si="7"/>
        <v>513</v>
      </c>
      <c r="B524" s="135" t="s">
        <v>610</v>
      </c>
      <c r="C524" s="136" t="s">
        <v>605</v>
      </c>
      <c r="D524" s="136" t="s">
        <v>265</v>
      </c>
      <c r="E524" s="136" t="s">
        <v>1614</v>
      </c>
      <c r="F524" s="136" t="s">
        <v>611</v>
      </c>
      <c r="G524" s="137">
        <v>589420</v>
      </c>
    </row>
    <row r="525" spans="1:7" ht="15.75">
      <c r="A525" s="220">
        <f t="shared" si="7"/>
        <v>514</v>
      </c>
      <c r="B525" s="132" t="s">
        <v>612</v>
      </c>
      <c r="C525" s="133" t="s">
        <v>605</v>
      </c>
      <c r="D525" s="133" t="s">
        <v>265</v>
      </c>
      <c r="E525" s="133" t="s">
        <v>1614</v>
      </c>
      <c r="F525" s="133" t="s">
        <v>613</v>
      </c>
      <c r="G525" s="134">
        <v>589420</v>
      </c>
    </row>
    <row r="526" spans="1:7" ht="31.5">
      <c r="A526" s="220">
        <f t="shared" ref="A526:A532" si="8">A525+1</f>
        <v>515</v>
      </c>
      <c r="B526" s="135" t="s">
        <v>362</v>
      </c>
      <c r="C526" s="136" t="s">
        <v>605</v>
      </c>
      <c r="D526" s="136" t="s">
        <v>265</v>
      </c>
      <c r="E526" s="136" t="s">
        <v>55</v>
      </c>
      <c r="F526" s="136"/>
      <c r="G526" s="137">
        <v>2121979.19</v>
      </c>
    </row>
    <row r="527" spans="1:7" ht="78.75">
      <c r="A527" s="220">
        <f t="shared" si="8"/>
        <v>516</v>
      </c>
      <c r="B527" s="135" t="s">
        <v>1615</v>
      </c>
      <c r="C527" s="136" t="s">
        <v>605</v>
      </c>
      <c r="D527" s="136" t="s">
        <v>265</v>
      </c>
      <c r="E527" s="136" t="s">
        <v>115</v>
      </c>
      <c r="F527" s="136"/>
      <c r="G527" s="137">
        <v>2121979.19</v>
      </c>
    </row>
    <row r="528" spans="1:7" ht="78.75">
      <c r="A528" s="220">
        <f t="shared" si="8"/>
        <v>517</v>
      </c>
      <c r="B528" s="135" t="s">
        <v>623</v>
      </c>
      <c r="C528" s="136" t="s">
        <v>605</v>
      </c>
      <c r="D528" s="136" t="s">
        <v>265</v>
      </c>
      <c r="E528" s="136" t="s">
        <v>115</v>
      </c>
      <c r="F528" s="136" t="s">
        <v>256</v>
      </c>
      <c r="G528" s="137">
        <v>1652494.19</v>
      </c>
    </row>
    <row r="529" spans="1:7" ht="15.75">
      <c r="A529" s="220">
        <f t="shared" si="8"/>
        <v>518</v>
      </c>
      <c r="B529" s="132" t="s">
        <v>388</v>
      </c>
      <c r="C529" s="133" t="s">
        <v>605</v>
      </c>
      <c r="D529" s="133" t="s">
        <v>265</v>
      </c>
      <c r="E529" s="133" t="s">
        <v>115</v>
      </c>
      <c r="F529" s="133" t="s">
        <v>546</v>
      </c>
      <c r="G529" s="134">
        <v>1652494.19</v>
      </c>
    </row>
    <row r="530" spans="1:7" ht="31.5">
      <c r="A530" s="220">
        <f t="shared" si="8"/>
        <v>519</v>
      </c>
      <c r="B530" s="135" t="s">
        <v>950</v>
      </c>
      <c r="C530" s="136" t="s">
        <v>605</v>
      </c>
      <c r="D530" s="136" t="s">
        <v>265</v>
      </c>
      <c r="E530" s="136" t="s">
        <v>115</v>
      </c>
      <c r="F530" s="136" t="s">
        <v>625</v>
      </c>
      <c r="G530" s="137">
        <v>469485</v>
      </c>
    </row>
    <row r="531" spans="1:7" ht="31.5">
      <c r="A531" s="220">
        <f t="shared" si="8"/>
        <v>520</v>
      </c>
      <c r="B531" s="132" t="s">
        <v>626</v>
      </c>
      <c r="C531" s="133" t="s">
        <v>605</v>
      </c>
      <c r="D531" s="133" t="s">
        <v>265</v>
      </c>
      <c r="E531" s="133" t="s">
        <v>115</v>
      </c>
      <c r="F531" s="133" t="s">
        <v>257</v>
      </c>
      <c r="G531" s="134">
        <v>469485</v>
      </c>
    </row>
    <row r="532" spans="1:7" ht="15.75">
      <c r="A532" s="220">
        <f t="shared" si="8"/>
        <v>521</v>
      </c>
      <c r="B532" s="213" t="s">
        <v>594</v>
      </c>
      <c r="C532" s="212"/>
      <c r="D532" s="212"/>
      <c r="E532" s="212"/>
      <c r="F532" s="262"/>
      <c r="G532" s="215">
        <v>613143919.42999995</v>
      </c>
    </row>
  </sheetData>
  <mergeCells count="14">
    <mergeCell ref="A6:G6"/>
    <mergeCell ref="A7:G7"/>
    <mergeCell ref="A1:G1"/>
    <mergeCell ref="A2:G2"/>
    <mergeCell ref="A3:G3"/>
    <mergeCell ref="E4:G4"/>
    <mergeCell ref="F9:F10"/>
    <mergeCell ref="G9:G10"/>
    <mergeCell ref="A8:B8"/>
    <mergeCell ref="A9:A10"/>
    <mergeCell ref="B9:B10"/>
    <mergeCell ref="C9:C10"/>
    <mergeCell ref="D9:D10"/>
    <mergeCell ref="E9:E10"/>
  </mergeCells>
  <phoneticPr fontId="23" type="noConversion"/>
  <printOptions horizontalCentered="1"/>
  <pageMargins left="0.78740157480314965" right="0.78740157480314965" top="0.55118110236220474" bottom="0.23622047244094491" header="0.19685039370078741" footer="0.19685039370078741"/>
  <pageSetup paperSize="9" scale="67" fitToHeight="0" orientation="portrait" r:id="rId1"/>
  <headerFooter alignWithMargins="0"/>
</worksheet>
</file>

<file path=xl/worksheets/sheet9.xml><?xml version="1.0" encoding="utf-8"?>
<worksheet xmlns="http://schemas.openxmlformats.org/spreadsheetml/2006/main" xmlns:r="http://schemas.openxmlformats.org/officeDocument/2006/relationships">
  <sheetPr enableFormatConditionsCalculation="0">
    <tabColor rgb="FFFF0000"/>
    <pageSetUpPr fitToPage="1"/>
  </sheetPr>
  <dimension ref="A1:H531"/>
  <sheetViews>
    <sheetView workbookViewId="0">
      <selection activeCell="G16" sqref="G16"/>
    </sheetView>
  </sheetViews>
  <sheetFormatPr defaultColWidth="8.85546875" defaultRowHeight="15"/>
  <cols>
    <col min="1" max="1" width="6.7109375" customWidth="1"/>
    <col min="2" max="2" width="50.5703125" customWidth="1"/>
    <col min="3" max="4" width="10.7109375" customWidth="1"/>
    <col min="5" max="5" width="13.7109375" customWidth="1"/>
    <col min="6" max="6" width="10.7109375" customWidth="1"/>
    <col min="7" max="7" width="17.5703125" customWidth="1"/>
    <col min="8" max="8" width="17.7109375" customWidth="1"/>
    <col min="9" max="33" width="15.7109375" customWidth="1"/>
  </cols>
  <sheetData>
    <row r="1" spans="1:8" ht="15.75">
      <c r="A1" s="293" t="s">
        <v>392</v>
      </c>
      <c r="B1" s="293"/>
      <c r="C1" s="293"/>
      <c r="D1" s="293"/>
      <c r="E1" s="293"/>
      <c r="F1" s="293"/>
      <c r="G1" s="293"/>
      <c r="H1" s="293"/>
    </row>
    <row r="2" spans="1:8" ht="15.75">
      <c r="A2" s="293" t="s">
        <v>363</v>
      </c>
      <c r="B2" s="293"/>
      <c r="C2" s="293"/>
      <c r="D2" s="293"/>
      <c r="E2" s="293"/>
      <c r="F2" s="293"/>
      <c r="G2" s="293"/>
      <c r="H2" s="293"/>
    </row>
    <row r="3" spans="1:8" ht="15.75">
      <c r="A3" s="297" t="s">
        <v>1699</v>
      </c>
      <c r="B3" s="297"/>
      <c r="C3" s="297"/>
      <c r="D3" s="297"/>
      <c r="E3" s="297"/>
      <c r="F3" s="297"/>
      <c r="G3" s="297"/>
      <c r="H3" s="297"/>
    </row>
    <row r="4" spans="1:8" ht="15.75">
      <c r="A4" s="296" t="s">
        <v>1740</v>
      </c>
      <c r="B4" s="296"/>
      <c r="C4" s="296"/>
      <c r="D4" s="296"/>
      <c r="E4" s="296"/>
      <c r="F4" s="296"/>
      <c r="G4" s="296"/>
      <c r="H4" s="296"/>
    </row>
    <row r="6" spans="1:8" ht="18.75">
      <c r="B6" s="332" t="s">
        <v>390</v>
      </c>
      <c r="C6" s="332"/>
      <c r="D6" s="332"/>
      <c r="E6" s="332"/>
      <c r="F6" s="332"/>
      <c r="G6" s="332"/>
      <c r="H6" s="332"/>
    </row>
    <row r="7" spans="1:8" ht="18.75">
      <c r="B7" s="332" t="s">
        <v>659</v>
      </c>
      <c r="C7" s="332"/>
      <c r="D7" s="332"/>
      <c r="E7" s="332"/>
      <c r="F7" s="332"/>
      <c r="G7" s="332"/>
      <c r="H7" s="332"/>
    </row>
    <row r="8" spans="1:8" ht="15.75">
      <c r="A8" s="333" t="s">
        <v>617</v>
      </c>
      <c r="B8" s="333"/>
      <c r="C8" s="333"/>
      <c r="D8" s="106"/>
      <c r="E8" s="107"/>
      <c r="F8" s="107"/>
      <c r="G8" s="107"/>
      <c r="H8" s="108" t="s">
        <v>618</v>
      </c>
    </row>
    <row r="9" spans="1:8">
      <c r="A9" s="331" t="s">
        <v>518</v>
      </c>
      <c r="B9" s="331" t="s">
        <v>251</v>
      </c>
      <c r="C9" s="331" t="s">
        <v>373</v>
      </c>
      <c r="D9" s="331" t="s">
        <v>500</v>
      </c>
      <c r="E9" s="331" t="s">
        <v>591</v>
      </c>
      <c r="F9" s="331" t="s">
        <v>374</v>
      </c>
      <c r="G9" s="331" t="s">
        <v>1011</v>
      </c>
      <c r="H9" s="331" t="s">
        <v>1702</v>
      </c>
    </row>
    <row r="10" spans="1:8">
      <c r="A10" s="331"/>
      <c r="B10" s="331"/>
      <c r="C10" s="331"/>
      <c r="D10" s="331"/>
      <c r="E10" s="331"/>
      <c r="F10" s="331"/>
      <c r="G10" s="331"/>
      <c r="H10" s="331"/>
    </row>
    <row r="11" spans="1:8" ht="9.6" customHeight="1">
      <c r="A11" s="131"/>
      <c r="B11" s="115" t="s">
        <v>448</v>
      </c>
      <c r="C11" s="115" t="s">
        <v>442</v>
      </c>
      <c r="D11" s="115" t="s">
        <v>441</v>
      </c>
      <c r="E11" s="115" t="s">
        <v>449</v>
      </c>
      <c r="F11" s="115" t="s">
        <v>450</v>
      </c>
      <c r="G11" s="115" t="s">
        <v>542</v>
      </c>
      <c r="H11" s="115" t="s">
        <v>543</v>
      </c>
    </row>
    <row r="12" spans="1:8" ht="31.5">
      <c r="A12" s="136" t="s">
        <v>448</v>
      </c>
      <c r="B12" s="135" t="s">
        <v>574</v>
      </c>
      <c r="C12" s="136" t="s">
        <v>573</v>
      </c>
      <c r="D12" s="136"/>
      <c r="E12" s="136"/>
      <c r="F12" s="136"/>
      <c r="G12" s="137">
        <v>67051921.68</v>
      </c>
      <c r="H12" s="137">
        <v>71194961.290000007</v>
      </c>
    </row>
    <row r="13" spans="1:8" ht="15.75">
      <c r="A13" s="272">
        <f>A12+1</f>
        <v>2</v>
      </c>
      <c r="B13" s="135" t="s">
        <v>619</v>
      </c>
      <c r="C13" s="136" t="s">
        <v>573</v>
      </c>
      <c r="D13" s="136" t="s">
        <v>501</v>
      </c>
      <c r="E13" s="136"/>
      <c r="F13" s="136"/>
      <c r="G13" s="137">
        <v>7551277.2300000004</v>
      </c>
      <c r="H13" s="137">
        <v>7387851.4900000002</v>
      </c>
    </row>
    <row r="14" spans="1:8" ht="47.25">
      <c r="A14" s="272">
        <f t="shared" ref="A14:A77" si="0">A13+1</f>
        <v>3</v>
      </c>
      <c r="B14" s="135" t="s">
        <v>495</v>
      </c>
      <c r="C14" s="136" t="s">
        <v>573</v>
      </c>
      <c r="D14" s="136" t="s">
        <v>474</v>
      </c>
      <c r="E14" s="136"/>
      <c r="F14" s="136"/>
      <c r="G14" s="137">
        <v>7498977.2300000004</v>
      </c>
      <c r="H14" s="137">
        <v>7335551.4900000002</v>
      </c>
    </row>
    <row r="15" spans="1:8" ht="31.5">
      <c r="A15" s="272">
        <f t="shared" si="0"/>
        <v>4</v>
      </c>
      <c r="B15" s="135" t="s">
        <v>620</v>
      </c>
      <c r="C15" s="136" t="s">
        <v>573</v>
      </c>
      <c r="D15" s="136" t="s">
        <v>474</v>
      </c>
      <c r="E15" s="136" t="s">
        <v>3</v>
      </c>
      <c r="F15" s="136"/>
      <c r="G15" s="137">
        <v>7498977.2300000004</v>
      </c>
      <c r="H15" s="137">
        <v>7335551.4900000002</v>
      </c>
    </row>
    <row r="16" spans="1:8" ht="47.25">
      <c r="A16" s="272">
        <f t="shared" si="0"/>
        <v>5</v>
      </c>
      <c r="B16" s="135" t="s">
        <v>621</v>
      </c>
      <c r="C16" s="136" t="s">
        <v>573</v>
      </c>
      <c r="D16" s="136" t="s">
        <v>474</v>
      </c>
      <c r="E16" s="136" t="s">
        <v>4</v>
      </c>
      <c r="F16" s="136"/>
      <c r="G16" s="137">
        <v>7498977.2300000004</v>
      </c>
      <c r="H16" s="137">
        <v>7335551.4900000002</v>
      </c>
    </row>
    <row r="17" spans="1:8" ht="94.5">
      <c r="A17" s="272">
        <f t="shared" si="0"/>
        <v>6</v>
      </c>
      <c r="B17" s="135" t="s">
        <v>622</v>
      </c>
      <c r="C17" s="136" t="s">
        <v>573</v>
      </c>
      <c r="D17" s="136" t="s">
        <v>474</v>
      </c>
      <c r="E17" s="136" t="s">
        <v>72</v>
      </c>
      <c r="F17" s="136"/>
      <c r="G17" s="137">
        <v>5066219</v>
      </c>
      <c r="H17" s="137">
        <v>4902793.26</v>
      </c>
    </row>
    <row r="18" spans="1:8" ht="78.75">
      <c r="A18" s="272">
        <f t="shared" si="0"/>
        <v>7</v>
      </c>
      <c r="B18" s="135" t="s">
        <v>623</v>
      </c>
      <c r="C18" s="136" t="s">
        <v>573</v>
      </c>
      <c r="D18" s="136" t="s">
        <v>474</v>
      </c>
      <c r="E18" s="136" t="s">
        <v>72</v>
      </c>
      <c r="F18" s="136" t="s">
        <v>256</v>
      </c>
      <c r="G18" s="137">
        <v>4501954.18</v>
      </c>
      <c r="H18" s="137">
        <v>4338528.4400000004</v>
      </c>
    </row>
    <row r="19" spans="1:8" ht="31.5">
      <c r="A19" s="272">
        <f t="shared" si="0"/>
        <v>8</v>
      </c>
      <c r="B19" s="135" t="s">
        <v>624</v>
      </c>
      <c r="C19" s="136" t="s">
        <v>573</v>
      </c>
      <c r="D19" s="136" t="s">
        <v>474</v>
      </c>
      <c r="E19" s="136" t="s">
        <v>72</v>
      </c>
      <c r="F19" s="136" t="s">
        <v>270</v>
      </c>
      <c r="G19" s="137">
        <v>4501954.18</v>
      </c>
      <c r="H19" s="137">
        <v>4338528.4400000004</v>
      </c>
    </row>
    <row r="20" spans="1:8" ht="31.5">
      <c r="A20" s="272">
        <f t="shared" si="0"/>
        <v>9</v>
      </c>
      <c r="B20" s="135" t="s">
        <v>950</v>
      </c>
      <c r="C20" s="136" t="s">
        <v>573</v>
      </c>
      <c r="D20" s="136" t="s">
        <v>474</v>
      </c>
      <c r="E20" s="136" t="s">
        <v>72</v>
      </c>
      <c r="F20" s="136" t="s">
        <v>625</v>
      </c>
      <c r="G20" s="137">
        <v>564264.81999999995</v>
      </c>
      <c r="H20" s="137">
        <v>564264.81999999995</v>
      </c>
    </row>
    <row r="21" spans="1:8" ht="47.25">
      <c r="A21" s="272">
        <f t="shared" si="0"/>
        <v>10</v>
      </c>
      <c r="B21" s="135" t="s">
        <v>626</v>
      </c>
      <c r="C21" s="136" t="s">
        <v>573</v>
      </c>
      <c r="D21" s="136" t="s">
        <v>474</v>
      </c>
      <c r="E21" s="136" t="s">
        <v>72</v>
      </c>
      <c r="F21" s="136" t="s">
        <v>257</v>
      </c>
      <c r="G21" s="137">
        <v>564264.81999999995</v>
      </c>
      <c r="H21" s="137">
        <v>564264.81999999995</v>
      </c>
    </row>
    <row r="22" spans="1:8" ht="94.5">
      <c r="A22" s="272">
        <f t="shared" si="0"/>
        <v>11</v>
      </c>
      <c r="B22" s="135" t="s">
        <v>627</v>
      </c>
      <c r="C22" s="136" t="s">
        <v>573</v>
      </c>
      <c r="D22" s="136" t="s">
        <v>474</v>
      </c>
      <c r="E22" s="136" t="s">
        <v>73</v>
      </c>
      <c r="F22" s="136"/>
      <c r="G22" s="137">
        <v>2432758.23</v>
      </c>
      <c r="H22" s="137">
        <v>2432758.23</v>
      </c>
    </row>
    <row r="23" spans="1:8" ht="78.75">
      <c r="A23" s="272">
        <f t="shared" si="0"/>
        <v>12</v>
      </c>
      <c r="B23" s="135" t="s">
        <v>623</v>
      </c>
      <c r="C23" s="136" t="s">
        <v>573</v>
      </c>
      <c r="D23" s="136" t="s">
        <v>474</v>
      </c>
      <c r="E23" s="136" t="s">
        <v>73</v>
      </c>
      <c r="F23" s="136" t="s">
        <v>256</v>
      </c>
      <c r="G23" s="137">
        <v>2324984.23</v>
      </c>
      <c r="H23" s="137">
        <v>2324758.23</v>
      </c>
    </row>
    <row r="24" spans="1:8" ht="31.5">
      <c r="A24" s="272">
        <f t="shared" si="0"/>
        <v>13</v>
      </c>
      <c r="B24" s="135" t="s">
        <v>624</v>
      </c>
      <c r="C24" s="136" t="s">
        <v>573</v>
      </c>
      <c r="D24" s="136" t="s">
        <v>474</v>
      </c>
      <c r="E24" s="136" t="s">
        <v>73</v>
      </c>
      <c r="F24" s="136" t="s">
        <v>270</v>
      </c>
      <c r="G24" s="137">
        <v>2324984.23</v>
      </c>
      <c r="H24" s="137">
        <v>2324758.23</v>
      </c>
    </row>
    <row r="25" spans="1:8" ht="31.5">
      <c r="A25" s="272">
        <f t="shared" si="0"/>
        <v>14</v>
      </c>
      <c r="B25" s="135" t="s">
        <v>950</v>
      </c>
      <c r="C25" s="136" t="s">
        <v>573</v>
      </c>
      <c r="D25" s="136" t="s">
        <v>474</v>
      </c>
      <c r="E25" s="136" t="s">
        <v>73</v>
      </c>
      <c r="F25" s="136" t="s">
        <v>625</v>
      </c>
      <c r="G25" s="137">
        <v>107774</v>
      </c>
      <c r="H25" s="137">
        <v>108000</v>
      </c>
    </row>
    <row r="26" spans="1:8" ht="47.25">
      <c r="A26" s="272">
        <f t="shared" si="0"/>
        <v>15</v>
      </c>
      <c r="B26" s="135" t="s">
        <v>626</v>
      </c>
      <c r="C26" s="136" t="s">
        <v>573</v>
      </c>
      <c r="D26" s="136" t="s">
        <v>474</v>
      </c>
      <c r="E26" s="136" t="s">
        <v>73</v>
      </c>
      <c r="F26" s="136" t="s">
        <v>257</v>
      </c>
      <c r="G26" s="137">
        <v>107774</v>
      </c>
      <c r="H26" s="137">
        <v>108000</v>
      </c>
    </row>
    <row r="27" spans="1:8" ht="15.75">
      <c r="A27" s="272">
        <f t="shared" si="0"/>
        <v>16</v>
      </c>
      <c r="B27" s="135" t="s">
        <v>497</v>
      </c>
      <c r="C27" s="136" t="s">
        <v>573</v>
      </c>
      <c r="D27" s="136" t="s">
        <v>475</v>
      </c>
      <c r="E27" s="136"/>
      <c r="F27" s="136"/>
      <c r="G27" s="137">
        <v>52300</v>
      </c>
      <c r="H27" s="137">
        <v>52300</v>
      </c>
    </row>
    <row r="28" spans="1:8" ht="15.75">
      <c r="A28" s="272">
        <f t="shared" si="0"/>
        <v>17</v>
      </c>
      <c r="B28" s="135" t="s">
        <v>628</v>
      </c>
      <c r="C28" s="136" t="s">
        <v>573</v>
      </c>
      <c r="D28" s="136" t="s">
        <v>475</v>
      </c>
      <c r="E28" s="136" t="s">
        <v>5</v>
      </c>
      <c r="F28" s="136"/>
      <c r="G28" s="137">
        <v>52300</v>
      </c>
      <c r="H28" s="137">
        <v>52300</v>
      </c>
    </row>
    <row r="29" spans="1:8" ht="78.75">
      <c r="A29" s="272">
        <f t="shared" si="0"/>
        <v>18</v>
      </c>
      <c r="B29" s="135" t="s">
        <v>629</v>
      </c>
      <c r="C29" s="136" t="s">
        <v>573</v>
      </c>
      <c r="D29" s="136" t="s">
        <v>475</v>
      </c>
      <c r="E29" s="136" t="s">
        <v>1627</v>
      </c>
      <c r="F29" s="136"/>
      <c r="G29" s="137">
        <v>52300</v>
      </c>
      <c r="H29" s="137">
        <v>52300</v>
      </c>
    </row>
    <row r="30" spans="1:8" ht="15.75">
      <c r="A30" s="272">
        <f t="shared" si="0"/>
        <v>19</v>
      </c>
      <c r="B30" s="135" t="s">
        <v>335</v>
      </c>
      <c r="C30" s="136" t="s">
        <v>573</v>
      </c>
      <c r="D30" s="136" t="s">
        <v>475</v>
      </c>
      <c r="E30" s="136" t="s">
        <v>1627</v>
      </c>
      <c r="F30" s="136" t="s">
        <v>336</v>
      </c>
      <c r="G30" s="137">
        <v>52300</v>
      </c>
      <c r="H30" s="137">
        <v>52300</v>
      </c>
    </row>
    <row r="31" spans="1:8" ht="15.75">
      <c r="A31" s="272">
        <f t="shared" si="0"/>
        <v>20</v>
      </c>
      <c r="B31" s="135" t="s">
        <v>337</v>
      </c>
      <c r="C31" s="136" t="s">
        <v>573</v>
      </c>
      <c r="D31" s="136" t="s">
        <v>475</v>
      </c>
      <c r="E31" s="136" t="s">
        <v>1627</v>
      </c>
      <c r="F31" s="136" t="s">
        <v>338</v>
      </c>
      <c r="G31" s="137">
        <v>52300</v>
      </c>
      <c r="H31" s="137">
        <v>52300</v>
      </c>
    </row>
    <row r="32" spans="1:8" ht="15.75">
      <c r="A32" s="272">
        <f t="shared" si="0"/>
        <v>21</v>
      </c>
      <c r="B32" s="135" t="s">
        <v>339</v>
      </c>
      <c r="C32" s="136" t="s">
        <v>573</v>
      </c>
      <c r="D32" s="136" t="s">
        <v>502</v>
      </c>
      <c r="E32" s="136"/>
      <c r="F32" s="136"/>
      <c r="G32" s="137">
        <v>1462400</v>
      </c>
      <c r="H32" s="137">
        <v>1526100</v>
      </c>
    </row>
    <row r="33" spans="1:8" ht="15.75">
      <c r="A33" s="272">
        <f t="shared" si="0"/>
        <v>22</v>
      </c>
      <c r="B33" s="135" t="s">
        <v>340</v>
      </c>
      <c r="C33" s="136" t="s">
        <v>573</v>
      </c>
      <c r="D33" s="136" t="s">
        <v>476</v>
      </c>
      <c r="E33" s="136"/>
      <c r="F33" s="136"/>
      <c r="G33" s="137">
        <v>1462400</v>
      </c>
      <c r="H33" s="137">
        <v>1526100</v>
      </c>
    </row>
    <row r="34" spans="1:8" ht="15.75">
      <c r="A34" s="272">
        <f t="shared" si="0"/>
        <v>23</v>
      </c>
      <c r="B34" s="135" t="s">
        <v>628</v>
      </c>
      <c r="C34" s="136" t="s">
        <v>573</v>
      </c>
      <c r="D34" s="136" t="s">
        <v>476</v>
      </c>
      <c r="E34" s="136" t="s">
        <v>5</v>
      </c>
      <c r="F34" s="136"/>
      <c r="G34" s="137">
        <v>1462400</v>
      </c>
      <c r="H34" s="137">
        <v>1526100</v>
      </c>
    </row>
    <row r="35" spans="1:8" ht="63">
      <c r="A35" s="272">
        <f t="shared" si="0"/>
        <v>24</v>
      </c>
      <c r="B35" s="135" t="s">
        <v>341</v>
      </c>
      <c r="C35" s="136" t="s">
        <v>573</v>
      </c>
      <c r="D35" s="136" t="s">
        <v>476</v>
      </c>
      <c r="E35" s="136" t="s">
        <v>1629</v>
      </c>
      <c r="F35" s="136"/>
      <c r="G35" s="137">
        <v>1462400</v>
      </c>
      <c r="H35" s="137">
        <v>1526100</v>
      </c>
    </row>
    <row r="36" spans="1:8" ht="15.75">
      <c r="A36" s="272">
        <f t="shared" si="0"/>
        <v>25</v>
      </c>
      <c r="B36" s="135" t="s">
        <v>335</v>
      </c>
      <c r="C36" s="136" t="s">
        <v>573</v>
      </c>
      <c r="D36" s="136" t="s">
        <v>476</v>
      </c>
      <c r="E36" s="136" t="s">
        <v>1629</v>
      </c>
      <c r="F36" s="136" t="s">
        <v>336</v>
      </c>
      <c r="G36" s="137">
        <v>1462400</v>
      </c>
      <c r="H36" s="137">
        <v>1526100</v>
      </c>
    </row>
    <row r="37" spans="1:8" ht="15.75">
      <c r="A37" s="272">
        <f t="shared" si="0"/>
        <v>26</v>
      </c>
      <c r="B37" s="135" t="s">
        <v>337</v>
      </c>
      <c r="C37" s="136" t="s">
        <v>573</v>
      </c>
      <c r="D37" s="136" t="s">
        <v>476</v>
      </c>
      <c r="E37" s="136" t="s">
        <v>1629</v>
      </c>
      <c r="F37" s="136" t="s">
        <v>338</v>
      </c>
      <c r="G37" s="137">
        <v>1462400</v>
      </c>
      <c r="H37" s="137">
        <v>1526100</v>
      </c>
    </row>
    <row r="38" spans="1:8" ht="15.75">
      <c r="A38" s="272">
        <f t="shared" si="0"/>
        <v>27</v>
      </c>
      <c r="B38" s="135" t="s">
        <v>342</v>
      </c>
      <c r="C38" s="136" t="s">
        <v>573</v>
      </c>
      <c r="D38" s="136" t="s">
        <v>508</v>
      </c>
      <c r="E38" s="136"/>
      <c r="F38" s="136"/>
      <c r="G38" s="137">
        <v>430000</v>
      </c>
      <c r="H38" s="137">
        <v>430000</v>
      </c>
    </row>
    <row r="39" spans="1:8" ht="15.75">
      <c r="A39" s="272">
        <f t="shared" si="0"/>
        <v>28</v>
      </c>
      <c r="B39" s="135" t="s">
        <v>566</v>
      </c>
      <c r="C39" s="136" t="s">
        <v>573</v>
      </c>
      <c r="D39" s="136" t="s">
        <v>477</v>
      </c>
      <c r="E39" s="136"/>
      <c r="F39" s="136"/>
      <c r="G39" s="137">
        <v>430000</v>
      </c>
      <c r="H39" s="137">
        <v>430000</v>
      </c>
    </row>
    <row r="40" spans="1:8" ht="15.75">
      <c r="A40" s="272">
        <f t="shared" si="0"/>
        <v>29</v>
      </c>
      <c r="B40" s="135" t="s">
        <v>628</v>
      </c>
      <c r="C40" s="136" t="s">
        <v>573</v>
      </c>
      <c r="D40" s="136" t="s">
        <v>477</v>
      </c>
      <c r="E40" s="136" t="s">
        <v>5</v>
      </c>
      <c r="F40" s="136"/>
      <c r="G40" s="137">
        <v>430000</v>
      </c>
      <c r="H40" s="137">
        <v>430000</v>
      </c>
    </row>
    <row r="41" spans="1:8" ht="63">
      <c r="A41" s="272">
        <f t="shared" si="0"/>
        <v>30</v>
      </c>
      <c r="B41" s="135" t="s">
        <v>6</v>
      </c>
      <c r="C41" s="136" t="s">
        <v>573</v>
      </c>
      <c r="D41" s="136" t="s">
        <v>477</v>
      </c>
      <c r="E41" s="136" t="s">
        <v>1628</v>
      </c>
      <c r="F41" s="136"/>
      <c r="G41" s="137">
        <v>430000</v>
      </c>
      <c r="H41" s="137">
        <v>430000</v>
      </c>
    </row>
    <row r="42" spans="1:8" ht="15.75">
      <c r="A42" s="272">
        <f t="shared" si="0"/>
        <v>31</v>
      </c>
      <c r="B42" s="135" t="s">
        <v>335</v>
      </c>
      <c r="C42" s="136" t="s">
        <v>573</v>
      </c>
      <c r="D42" s="136" t="s">
        <v>477</v>
      </c>
      <c r="E42" s="136" t="s">
        <v>1628</v>
      </c>
      <c r="F42" s="136" t="s">
        <v>336</v>
      </c>
      <c r="G42" s="137">
        <v>430000</v>
      </c>
      <c r="H42" s="137">
        <v>430000</v>
      </c>
    </row>
    <row r="43" spans="1:8" ht="15.75">
      <c r="A43" s="272">
        <f t="shared" si="0"/>
        <v>32</v>
      </c>
      <c r="B43" s="135" t="s">
        <v>7</v>
      </c>
      <c r="C43" s="136" t="s">
        <v>573</v>
      </c>
      <c r="D43" s="136" t="s">
        <v>477</v>
      </c>
      <c r="E43" s="136" t="s">
        <v>1628</v>
      </c>
      <c r="F43" s="136" t="s">
        <v>268</v>
      </c>
      <c r="G43" s="137">
        <v>430000</v>
      </c>
      <c r="H43" s="137">
        <v>430000</v>
      </c>
    </row>
    <row r="44" spans="1:8" ht="31.5">
      <c r="A44" s="272">
        <f t="shared" si="0"/>
        <v>33</v>
      </c>
      <c r="B44" s="135" t="s">
        <v>344</v>
      </c>
      <c r="C44" s="136" t="s">
        <v>573</v>
      </c>
      <c r="D44" s="136" t="s">
        <v>511</v>
      </c>
      <c r="E44" s="136"/>
      <c r="F44" s="136"/>
      <c r="G44" s="137">
        <v>20000</v>
      </c>
      <c r="H44" s="137">
        <v>20000</v>
      </c>
    </row>
    <row r="45" spans="1:8" ht="31.5">
      <c r="A45" s="272">
        <f t="shared" si="0"/>
        <v>34</v>
      </c>
      <c r="B45" s="135" t="s">
        <v>253</v>
      </c>
      <c r="C45" s="136" t="s">
        <v>573</v>
      </c>
      <c r="D45" s="136" t="s">
        <v>478</v>
      </c>
      <c r="E45" s="136"/>
      <c r="F45" s="136"/>
      <c r="G45" s="137">
        <v>20000</v>
      </c>
      <c r="H45" s="137">
        <v>20000</v>
      </c>
    </row>
    <row r="46" spans="1:8" ht="31.5">
      <c r="A46" s="272">
        <f t="shared" si="0"/>
        <v>35</v>
      </c>
      <c r="B46" s="135" t="s">
        <v>620</v>
      </c>
      <c r="C46" s="136" t="s">
        <v>573</v>
      </c>
      <c r="D46" s="136" t="s">
        <v>478</v>
      </c>
      <c r="E46" s="136" t="s">
        <v>3</v>
      </c>
      <c r="F46" s="136"/>
      <c r="G46" s="137">
        <v>20000</v>
      </c>
      <c r="H46" s="137">
        <v>20000</v>
      </c>
    </row>
    <row r="47" spans="1:8" ht="31.5">
      <c r="A47" s="272">
        <f t="shared" si="0"/>
        <v>36</v>
      </c>
      <c r="B47" s="135" t="s">
        <v>345</v>
      </c>
      <c r="C47" s="136" t="s">
        <v>573</v>
      </c>
      <c r="D47" s="136" t="s">
        <v>478</v>
      </c>
      <c r="E47" s="136" t="s">
        <v>8</v>
      </c>
      <c r="F47" s="136"/>
      <c r="G47" s="137">
        <v>20000</v>
      </c>
      <c r="H47" s="137">
        <v>20000</v>
      </c>
    </row>
    <row r="48" spans="1:8" ht="78.75">
      <c r="A48" s="272">
        <f t="shared" si="0"/>
        <v>37</v>
      </c>
      <c r="B48" s="135" t="s">
        <v>346</v>
      </c>
      <c r="C48" s="136" t="s">
        <v>573</v>
      </c>
      <c r="D48" s="136" t="s">
        <v>478</v>
      </c>
      <c r="E48" s="136" t="s">
        <v>74</v>
      </c>
      <c r="F48" s="136"/>
      <c r="G48" s="137">
        <v>20000</v>
      </c>
      <c r="H48" s="137">
        <v>20000</v>
      </c>
    </row>
    <row r="49" spans="1:8" ht="31.5">
      <c r="A49" s="272">
        <f t="shared" si="0"/>
        <v>38</v>
      </c>
      <c r="B49" s="135" t="s">
        <v>347</v>
      </c>
      <c r="C49" s="136" t="s">
        <v>573</v>
      </c>
      <c r="D49" s="136" t="s">
        <v>478</v>
      </c>
      <c r="E49" s="136" t="s">
        <v>74</v>
      </c>
      <c r="F49" s="136" t="s">
        <v>348</v>
      </c>
      <c r="G49" s="137">
        <v>20000</v>
      </c>
      <c r="H49" s="137">
        <v>20000</v>
      </c>
    </row>
    <row r="50" spans="1:8" ht="15.75">
      <c r="A50" s="272">
        <f t="shared" si="0"/>
        <v>39</v>
      </c>
      <c r="B50" s="135" t="s">
        <v>349</v>
      </c>
      <c r="C50" s="136" t="s">
        <v>573</v>
      </c>
      <c r="D50" s="136" t="s">
        <v>478</v>
      </c>
      <c r="E50" s="136" t="s">
        <v>74</v>
      </c>
      <c r="F50" s="136" t="s">
        <v>350</v>
      </c>
      <c r="G50" s="137">
        <v>20000</v>
      </c>
      <c r="H50" s="137">
        <v>20000</v>
      </c>
    </row>
    <row r="51" spans="1:8" ht="47.25">
      <c r="A51" s="272">
        <f t="shared" si="0"/>
        <v>40</v>
      </c>
      <c r="B51" s="135" t="s">
        <v>952</v>
      </c>
      <c r="C51" s="136" t="s">
        <v>573</v>
      </c>
      <c r="D51" s="136" t="s">
        <v>512</v>
      </c>
      <c r="E51" s="136"/>
      <c r="F51" s="136"/>
      <c r="G51" s="137">
        <v>51893353.530000001</v>
      </c>
      <c r="H51" s="137">
        <v>50542258.25</v>
      </c>
    </row>
    <row r="52" spans="1:8" ht="47.25">
      <c r="A52" s="272">
        <f t="shared" si="0"/>
        <v>41</v>
      </c>
      <c r="B52" s="135" t="s">
        <v>322</v>
      </c>
      <c r="C52" s="136" t="s">
        <v>573</v>
      </c>
      <c r="D52" s="136" t="s">
        <v>479</v>
      </c>
      <c r="E52" s="136"/>
      <c r="F52" s="136"/>
      <c r="G52" s="137">
        <v>17861437.280000001</v>
      </c>
      <c r="H52" s="137">
        <v>17608145.75</v>
      </c>
    </row>
    <row r="53" spans="1:8" ht="31.5">
      <c r="A53" s="272">
        <f t="shared" si="0"/>
        <v>42</v>
      </c>
      <c r="B53" s="135" t="s">
        <v>620</v>
      </c>
      <c r="C53" s="136" t="s">
        <v>573</v>
      </c>
      <c r="D53" s="136" t="s">
        <v>479</v>
      </c>
      <c r="E53" s="136" t="s">
        <v>3</v>
      </c>
      <c r="F53" s="136"/>
      <c r="G53" s="137">
        <v>17861437.280000001</v>
      </c>
      <c r="H53" s="137">
        <v>17608145.75</v>
      </c>
    </row>
    <row r="54" spans="1:8" ht="78.75">
      <c r="A54" s="272">
        <f t="shared" si="0"/>
        <v>43</v>
      </c>
      <c r="B54" s="135" t="s">
        <v>323</v>
      </c>
      <c r="C54" s="136" t="s">
        <v>573</v>
      </c>
      <c r="D54" s="136" t="s">
        <v>479</v>
      </c>
      <c r="E54" s="136" t="s">
        <v>9</v>
      </c>
      <c r="F54" s="136"/>
      <c r="G54" s="137">
        <v>17861437.280000001</v>
      </c>
      <c r="H54" s="137">
        <v>17608145.75</v>
      </c>
    </row>
    <row r="55" spans="1:8" ht="126">
      <c r="A55" s="272">
        <f t="shared" si="0"/>
        <v>44</v>
      </c>
      <c r="B55" s="138" t="s">
        <v>324</v>
      </c>
      <c r="C55" s="136" t="s">
        <v>573</v>
      </c>
      <c r="D55" s="136" t="s">
        <v>479</v>
      </c>
      <c r="E55" s="136" t="s">
        <v>75</v>
      </c>
      <c r="F55" s="136"/>
      <c r="G55" s="137">
        <v>7852037.2800000003</v>
      </c>
      <c r="H55" s="137">
        <v>7598745.75</v>
      </c>
    </row>
    <row r="56" spans="1:8" ht="15.75">
      <c r="A56" s="272">
        <f t="shared" si="0"/>
        <v>45</v>
      </c>
      <c r="B56" s="135" t="s">
        <v>335</v>
      </c>
      <c r="C56" s="136" t="s">
        <v>573</v>
      </c>
      <c r="D56" s="136" t="s">
        <v>479</v>
      </c>
      <c r="E56" s="136" t="s">
        <v>75</v>
      </c>
      <c r="F56" s="136" t="s">
        <v>336</v>
      </c>
      <c r="G56" s="137">
        <v>7852037.2800000003</v>
      </c>
      <c r="H56" s="137">
        <v>7598745.75</v>
      </c>
    </row>
    <row r="57" spans="1:8" ht="15.75">
      <c r="A57" s="272">
        <f t="shared" si="0"/>
        <v>46</v>
      </c>
      <c r="B57" s="135" t="s">
        <v>325</v>
      </c>
      <c r="C57" s="136" t="s">
        <v>573</v>
      </c>
      <c r="D57" s="136" t="s">
        <v>479</v>
      </c>
      <c r="E57" s="136" t="s">
        <v>75</v>
      </c>
      <c r="F57" s="136" t="s">
        <v>326</v>
      </c>
      <c r="G57" s="137">
        <v>7852037.2800000003</v>
      </c>
      <c r="H57" s="137">
        <v>7598745.75</v>
      </c>
    </row>
    <row r="58" spans="1:8" ht="126">
      <c r="A58" s="272">
        <f t="shared" si="0"/>
        <v>47</v>
      </c>
      <c r="B58" s="138" t="s">
        <v>327</v>
      </c>
      <c r="C58" s="136" t="s">
        <v>573</v>
      </c>
      <c r="D58" s="136" t="s">
        <v>479</v>
      </c>
      <c r="E58" s="136" t="s">
        <v>76</v>
      </c>
      <c r="F58" s="136"/>
      <c r="G58" s="137">
        <v>10009400</v>
      </c>
      <c r="H58" s="137">
        <v>10009400</v>
      </c>
    </row>
    <row r="59" spans="1:8" ht="15.75">
      <c r="A59" s="272">
        <f t="shared" si="0"/>
        <v>48</v>
      </c>
      <c r="B59" s="135" t="s">
        <v>335</v>
      </c>
      <c r="C59" s="136" t="s">
        <v>573</v>
      </c>
      <c r="D59" s="136" t="s">
        <v>479</v>
      </c>
      <c r="E59" s="136" t="s">
        <v>76</v>
      </c>
      <c r="F59" s="136" t="s">
        <v>336</v>
      </c>
      <c r="G59" s="137">
        <v>10009400</v>
      </c>
      <c r="H59" s="137">
        <v>10009400</v>
      </c>
    </row>
    <row r="60" spans="1:8" ht="15.75">
      <c r="A60" s="272">
        <f t="shared" si="0"/>
        <v>49</v>
      </c>
      <c r="B60" s="135" t="s">
        <v>325</v>
      </c>
      <c r="C60" s="136" t="s">
        <v>573</v>
      </c>
      <c r="D60" s="136" t="s">
        <v>479</v>
      </c>
      <c r="E60" s="136" t="s">
        <v>76</v>
      </c>
      <c r="F60" s="136" t="s">
        <v>326</v>
      </c>
      <c r="G60" s="137">
        <v>10009400</v>
      </c>
      <c r="H60" s="137">
        <v>10009400</v>
      </c>
    </row>
    <row r="61" spans="1:8" ht="31.5">
      <c r="A61" s="272">
        <f t="shared" si="0"/>
        <v>50</v>
      </c>
      <c r="B61" s="135" t="s">
        <v>10</v>
      </c>
      <c r="C61" s="136" t="s">
        <v>573</v>
      </c>
      <c r="D61" s="136" t="s">
        <v>11</v>
      </c>
      <c r="E61" s="136"/>
      <c r="F61" s="136"/>
      <c r="G61" s="137">
        <v>34031916.25</v>
      </c>
      <c r="H61" s="137">
        <v>32934112.5</v>
      </c>
    </row>
    <row r="62" spans="1:8" ht="31.5">
      <c r="A62" s="272">
        <f t="shared" si="0"/>
        <v>51</v>
      </c>
      <c r="B62" s="135" t="s">
        <v>620</v>
      </c>
      <c r="C62" s="136" t="s">
        <v>573</v>
      </c>
      <c r="D62" s="136" t="s">
        <v>11</v>
      </c>
      <c r="E62" s="136" t="s">
        <v>3</v>
      </c>
      <c r="F62" s="136"/>
      <c r="G62" s="137">
        <v>34031916.25</v>
      </c>
      <c r="H62" s="137">
        <v>32934112.5</v>
      </c>
    </row>
    <row r="63" spans="1:8" ht="78.75">
      <c r="A63" s="272">
        <f t="shared" si="0"/>
        <v>52</v>
      </c>
      <c r="B63" s="135" t="s">
        <v>323</v>
      </c>
      <c r="C63" s="136" t="s">
        <v>573</v>
      </c>
      <c r="D63" s="136" t="s">
        <v>11</v>
      </c>
      <c r="E63" s="136" t="s">
        <v>9</v>
      </c>
      <c r="F63" s="136"/>
      <c r="G63" s="137">
        <v>34031916.25</v>
      </c>
      <c r="H63" s="137">
        <v>32934112.5</v>
      </c>
    </row>
    <row r="64" spans="1:8" ht="110.25">
      <c r="A64" s="272">
        <f t="shared" si="0"/>
        <v>53</v>
      </c>
      <c r="B64" s="138" t="s">
        <v>1624</v>
      </c>
      <c r="C64" s="136" t="s">
        <v>573</v>
      </c>
      <c r="D64" s="136" t="s">
        <v>11</v>
      </c>
      <c r="E64" s="136" t="s">
        <v>1625</v>
      </c>
      <c r="F64" s="136"/>
      <c r="G64" s="137">
        <v>34031916.25</v>
      </c>
      <c r="H64" s="137">
        <v>32934112.5</v>
      </c>
    </row>
    <row r="65" spans="1:8" ht="15.75">
      <c r="A65" s="272">
        <f t="shared" si="0"/>
        <v>54</v>
      </c>
      <c r="B65" s="135" t="s">
        <v>335</v>
      </c>
      <c r="C65" s="136" t="s">
        <v>573</v>
      </c>
      <c r="D65" s="136" t="s">
        <v>11</v>
      </c>
      <c r="E65" s="136" t="s">
        <v>1625</v>
      </c>
      <c r="F65" s="136" t="s">
        <v>336</v>
      </c>
      <c r="G65" s="137">
        <v>34031916.25</v>
      </c>
      <c r="H65" s="137">
        <v>32934112.5</v>
      </c>
    </row>
    <row r="66" spans="1:8" ht="15.75">
      <c r="A66" s="272">
        <f t="shared" si="0"/>
        <v>55</v>
      </c>
      <c r="B66" s="135" t="s">
        <v>461</v>
      </c>
      <c r="C66" s="136" t="s">
        <v>573</v>
      </c>
      <c r="D66" s="136" t="s">
        <v>11</v>
      </c>
      <c r="E66" s="136" t="s">
        <v>1625</v>
      </c>
      <c r="F66" s="136" t="s">
        <v>343</v>
      </c>
      <c r="G66" s="137">
        <v>34031916.25</v>
      </c>
      <c r="H66" s="137">
        <v>32934112.5</v>
      </c>
    </row>
    <row r="67" spans="1:8" ht="31.5">
      <c r="A67" s="272">
        <f t="shared" si="0"/>
        <v>56</v>
      </c>
      <c r="B67" s="135" t="s">
        <v>328</v>
      </c>
      <c r="C67" s="136" t="s">
        <v>269</v>
      </c>
      <c r="D67" s="136"/>
      <c r="E67" s="136"/>
      <c r="F67" s="136"/>
      <c r="G67" s="137">
        <v>5890382.2300000004</v>
      </c>
      <c r="H67" s="137">
        <v>5856482.8300000001</v>
      </c>
    </row>
    <row r="68" spans="1:8" ht="15.75">
      <c r="A68" s="272">
        <f t="shared" si="0"/>
        <v>57</v>
      </c>
      <c r="B68" s="135" t="s">
        <v>619</v>
      </c>
      <c r="C68" s="136" t="s">
        <v>269</v>
      </c>
      <c r="D68" s="136" t="s">
        <v>501</v>
      </c>
      <c r="E68" s="136"/>
      <c r="F68" s="136"/>
      <c r="G68" s="137">
        <v>2780282.23</v>
      </c>
      <c r="H68" s="137">
        <v>2755382.83</v>
      </c>
    </row>
    <row r="69" spans="1:8" ht="63">
      <c r="A69" s="272">
        <f t="shared" si="0"/>
        <v>58</v>
      </c>
      <c r="B69" s="135" t="s">
        <v>452</v>
      </c>
      <c r="C69" s="136" t="s">
        <v>269</v>
      </c>
      <c r="D69" s="136" t="s">
        <v>480</v>
      </c>
      <c r="E69" s="136"/>
      <c r="F69" s="136"/>
      <c r="G69" s="137">
        <v>2780282.23</v>
      </c>
      <c r="H69" s="137">
        <v>2755382.83</v>
      </c>
    </row>
    <row r="70" spans="1:8" ht="47.25">
      <c r="A70" s="272">
        <f t="shared" si="0"/>
        <v>59</v>
      </c>
      <c r="B70" s="135" t="s">
        <v>329</v>
      </c>
      <c r="C70" s="136" t="s">
        <v>269</v>
      </c>
      <c r="D70" s="136" t="s">
        <v>480</v>
      </c>
      <c r="E70" s="136" t="s">
        <v>12</v>
      </c>
      <c r="F70" s="136"/>
      <c r="G70" s="137">
        <v>2780282.23</v>
      </c>
      <c r="H70" s="137">
        <v>2755382.83</v>
      </c>
    </row>
    <row r="71" spans="1:8" ht="31.5">
      <c r="A71" s="272">
        <f t="shared" si="0"/>
        <v>60</v>
      </c>
      <c r="B71" s="135" t="s">
        <v>330</v>
      </c>
      <c r="C71" s="136" t="s">
        <v>269</v>
      </c>
      <c r="D71" s="136" t="s">
        <v>480</v>
      </c>
      <c r="E71" s="136" t="s">
        <v>13</v>
      </c>
      <c r="F71" s="136"/>
      <c r="G71" s="137">
        <v>123000</v>
      </c>
      <c r="H71" s="137">
        <v>166000</v>
      </c>
    </row>
    <row r="72" spans="1:8" ht="94.5">
      <c r="A72" s="272">
        <f t="shared" si="0"/>
        <v>61</v>
      </c>
      <c r="B72" s="135" t="s">
        <v>331</v>
      </c>
      <c r="C72" s="136" t="s">
        <v>269</v>
      </c>
      <c r="D72" s="136" t="s">
        <v>480</v>
      </c>
      <c r="E72" s="136" t="s">
        <v>77</v>
      </c>
      <c r="F72" s="136"/>
      <c r="G72" s="137">
        <v>123000</v>
      </c>
      <c r="H72" s="137">
        <v>166000</v>
      </c>
    </row>
    <row r="73" spans="1:8" ht="31.5">
      <c r="A73" s="272">
        <f t="shared" si="0"/>
        <v>62</v>
      </c>
      <c r="B73" s="135" t="s">
        <v>950</v>
      </c>
      <c r="C73" s="136" t="s">
        <v>269</v>
      </c>
      <c r="D73" s="136" t="s">
        <v>480</v>
      </c>
      <c r="E73" s="136" t="s">
        <v>77</v>
      </c>
      <c r="F73" s="136" t="s">
        <v>625</v>
      </c>
      <c r="G73" s="137">
        <v>123000</v>
      </c>
      <c r="H73" s="137">
        <v>166000</v>
      </c>
    </row>
    <row r="74" spans="1:8" ht="47.25">
      <c r="A74" s="272">
        <f t="shared" si="0"/>
        <v>63</v>
      </c>
      <c r="B74" s="135" t="s">
        <v>626</v>
      </c>
      <c r="C74" s="136" t="s">
        <v>269</v>
      </c>
      <c r="D74" s="136" t="s">
        <v>480</v>
      </c>
      <c r="E74" s="136" t="s">
        <v>77</v>
      </c>
      <c r="F74" s="136" t="s">
        <v>257</v>
      </c>
      <c r="G74" s="137">
        <v>123000</v>
      </c>
      <c r="H74" s="137">
        <v>166000</v>
      </c>
    </row>
    <row r="75" spans="1:8" ht="31.5">
      <c r="A75" s="272">
        <f t="shared" si="0"/>
        <v>64</v>
      </c>
      <c r="B75" s="135" t="s">
        <v>332</v>
      </c>
      <c r="C75" s="136" t="s">
        <v>269</v>
      </c>
      <c r="D75" s="136" t="s">
        <v>480</v>
      </c>
      <c r="E75" s="136" t="s">
        <v>14</v>
      </c>
      <c r="F75" s="136"/>
      <c r="G75" s="137">
        <v>318900</v>
      </c>
      <c r="H75" s="137">
        <v>251000</v>
      </c>
    </row>
    <row r="76" spans="1:8" ht="94.5">
      <c r="A76" s="272">
        <f t="shared" si="0"/>
        <v>65</v>
      </c>
      <c r="B76" s="135" t="s">
        <v>528</v>
      </c>
      <c r="C76" s="136" t="s">
        <v>269</v>
      </c>
      <c r="D76" s="136" t="s">
        <v>480</v>
      </c>
      <c r="E76" s="136" t="s">
        <v>78</v>
      </c>
      <c r="F76" s="136"/>
      <c r="G76" s="137">
        <v>140000</v>
      </c>
      <c r="H76" s="137">
        <v>90000</v>
      </c>
    </row>
    <row r="77" spans="1:8" ht="31.5">
      <c r="A77" s="272">
        <f t="shared" si="0"/>
        <v>66</v>
      </c>
      <c r="B77" s="135" t="s">
        <v>950</v>
      </c>
      <c r="C77" s="136" t="s">
        <v>269</v>
      </c>
      <c r="D77" s="136" t="s">
        <v>480</v>
      </c>
      <c r="E77" s="136" t="s">
        <v>78</v>
      </c>
      <c r="F77" s="136" t="s">
        <v>625</v>
      </c>
      <c r="G77" s="137">
        <v>140000</v>
      </c>
      <c r="H77" s="137">
        <v>90000</v>
      </c>
    </row>
    <row r="78" spans="1:8" ht="47.25">
      <c r="A78" s="272">
        <f t="shared" ref="A78:A141" si="1">A77+1</f>
        <v>67</v>
      </c>
      <c r="B78" s="135" t="s">
        <v>626</v>
      </c>
      <c r="C78" s="136" t="s">
        <v>269</v>
      </c>
      <c r="D78" s="136" t="s">
        <v>480</v>
      </c>
      <c r="E78" s="136" t="s">
        <v>78</v>
      </c>
      <c r="F78" s="136" t="s">
        <v>257</v>
      </c>
      <c r="G78" s="137">
        <v>140000</v>
      </c>
      <c r="H78" s="137">
        <v>90000</v>
      </c>
    </row>
    <row r="79" spans="1:8" ht="141.75">
      <c r="A79" s="272">
        <f t="shared" si="1"/>
        <v>68</v>
      </c>
      <c r="B79" s="138" t="s">
        <v>79</v>
      </c>
      <c r="C79" s="136" t="s">
        <v>269</v>
      </c>
      <c r="D79" s="136" t="s">
        <v>480</v>
      </c>
      <c r="E79" s="136" t="s">
        <v>80</v>
      </c>
      <c r="F79" s="136"/>
      <c r="G79" s="137">
        <v>109900</v>
      </c>
      <c r="H79" s="137">
        <v>106000</v>
      </c>
    </row>
    <row r="80" spans="1:8" ht="31.5">
      <c r="A80" s="272">
        <f t="shared" si="1"/>
        <v>69</v>
      </c>
      <c r="B80" s="135" t="s">
        <v>950</v>
      </c>
      <c r="C80" s="136" t="s">
        <v>269</v>
      </c>
      <c r="D80" s="136" t="s">
        <v>480</v>
      </c>
      <c r="E80" s="136" t="s">
        <v>80</v>
      </c>
      <c r="F80" s="136" t="s">
        <v>625</v>
      </c>
      <c r="G80" s="137">
        <v>109900</v>
      </c>
      <c r="H80" s="137">
        <v>106000</v>
      </c>
    </row>
    <row r="81" spans="1:8" ht="47.25">
      <c r="A81" s="272">
        <f t="shared" si="1"/>
        <v>70</v>
      </c>
      <c r="B81" s="135" t="s">
        <v>626</v>
      </c>
      <c r="C81" s="136" t="s">
        <v>269</v>
      </c>
      <c r="D81" s="136" t="s">
        <v>480</v>
      </c>
      <c r="E81" s="136" t="s">
        <v>80</v>
      </c>
      <c r="F81" s="136" t="s">
        <v>257</v>
      </c>
      <c r="G81" s="137">
        <v>109900</v>
      </c>
      <c r="H81" s="137">
        <v>106000</v>
      </c>
    </row>
    <row r="82" spans="1:8" ht="94.5">
      <c r="A82" s="272">
        <f t="shared" si="1"/>
        <v>71</v>
      </c>
      <c r="B82" s="135" t="s">
        <v>529</v>
      </c>
      <c r="C82" s="136" t="s">
        <v>269</v>
      </c>
      <c r="D82" s="136" t="s">
        <v>480</v>
      </c>
      <c r="E82" s="136" t="s">
        <v>81</v>
      </c>
      <c r="F82" s="136"/>
      <c r="G82" s="137">
        <v>69000</v>
      </c>
      <c r="H82" s="137">
        <v>55000</v>
      </c>
    </row>
    <row r="83" spans="1:8" ht="31.5">
      <c r="A83" s="272">
        <f t="shared" si="1"/>
        <v>72</v>
      </c>
      <c r="B83" s="135" t="s">
        <v>950</v>
      </c>
      <c r="C83" s="136" t="s">
        <v>269</v>
      </c>
      <c r="D83" s="136" t="s">
        <v>480</v>
      </c>
      <c r="E83" s="136" t="s">
        <v>81</v>
      </c>
      <c r="F83" s="136" t="s">
        <v>625</v>
      </c>
      <c r="G83" s="137">
        <v>69000</v>
      </c>
      <c r="H83" s="137">
        <v>55000</v>
      </c>
    </row>
    <row r="84" spans="1:8" ht="47.25">
      <c r="A84" s="272">
        <f t="shared" si="1"/>
        <v>73</v>
      </c>
      <c r="B84" s="135" t="s">
        <v>626</v>
      </c>
      <c r="C84" s="136" t="s">
        <v>269</v>
      </c>
      <c r="D84" s="136" t="s">
        <v>480</v>
      </c>
      <c r="E84" s="136" t="s">
        <v>81</v>
      </c>
      <c r="F84" s="136" t="s">
        <v>257</v>
      </c>
      <c r="G84" s="137">
        <v>69000</v>
      </c>
      <c r="H84" s="137">
        <v>55000</v>
      </c>
    </row>
    <row r="85" spans="1:8" ht="47.25">
      <c r="A85" s="272">
        <f t="shared" si="1"/>
        <v>74</v>
      </c>
      <c r="B85" s="135" t="s">
        <v>621</v>
      </c>
      <c r="C85" s="136" t="s">
        <v>269</v>
      </c>
      <c r="D85" s="136" t="s">
        <v>480</v>
      </c>
      <c r="E85" s="136" t="s">
        <v>15</v>
      </c>
      <c r="F85" s="136"/>
      <c r="G85" s="137">
        <v>2338382.23</v>
      </c>
      <c r="H85" s="137">
        <v>2338382.83</v>
      </c>
    </row>
    <row r="86" spans="1:8" ht="110.25">
      <c r="A86" s="272">
        <f t="shared" si="1"/>
        <v>75</v>
      </c>
      <c r="B86" s="135" t="s">
        <v>530</v>
      </c>
      <c r="C86" s="136" t="s">
        <v>269</v>
      </c>
      <c r="D86" s="136" t="s">
        <v>480</v>
      </c>
      <c r="E86" s="136" t="s">
        <v>82</v>
      </c>
      <c r="F86" s="136"/>
      <c r="G86" s="137">
        <v>2338382.23</v>
      </c>
      <c r="H86" s="137">
        <v>2338382.83</v>
      </c>
    </row>
    <row r="87" spans="1:8" ht="78.75">
      <c r="A87" s="272">
        <f t="shared" si="1"/>
        <v>76</v>
      </c>
      <c r="B87" s="135" t="s">
        <v>623</v>
      </c>
      <c r="C87" s="136" t="s">
        <v>269</v>
      </c>
      <c r="D87" s="136" t="s">
        <v>480</v>
      </c>
      <c r="E87" s="136" t="s">
        <v>82</v>
      </c>
      <c r="F87" s="136" t="s">
        <v>256</v>
      </c>
      <c r="G87" s="137">
        <v>2338382.23</v>
      </c>
      <c r="H87" s="137">
        <v>2338382.83</v>
      </c>
    </row>
    <row r="88" spans="1:8" ht="31.5">
      <c r="A88" s="272">
        <f t="shared" si="1"/>
        <v>77</v>
      </c>
      <c r="B88" s="135" t="s">
        <v>624</v>
      </c>
      <c r="C88" s="136" t="s">
        <v>269</v>
      </c>
      <c r="D88" s="136" t="s">
        <v>480</v>
      </c>
      <c r="E88" s="136" t="s">
        <v>82</v>
      </c>
      <c r="F88" s="136" t="s">
        <v>270</v>
      </c>
      <c r="G88" s="137">
        <v>2338382.23</v>
      </c>
      <c r="H88" s="137">
        <v>2338382.83</v>
      </c>
    </row>
    <row r="89" spans="1:8" ht="31.5">
      <c r="A89" s="272">
        <f t="shared" si="1"/>
        <v>78</v>
      </c>
      <c r="B89" s="135" t="s">
        <v>950</v>
      </c>
      <c r="C89" s="136" t="s">
        <v>269</v>
      </c>
      <c r="D89" s="136" t="s">
        <v>480</v>
      </c>
      <c r="E89" s="136" t="s">
        <v>82</v>
      </c>
      <c r="F89" s="136" t="s">
        <v>625</v>
      </c>
      <c r="G89" s="137">
        <v>0</v>
      </c>
      <c r="H89" s="137">
        <v>0</v>
      </c>
    </row>
    <row r="90" spans="1:8" ht="47.25">
      <c r="A90" s="272">
        <f t="shared" si="1"/>
        <v>79</v>
      </c>
      <c r="B90" s="135" t="s">
        <v>626</v>
      </c>
      <c r="C90" s="136" t="s">
        <v>269</v>
      </c>
      <c r="D90" s="136" t="s">
        <v>480</v>
      </c>
      <c r="E90" s="136" t="s">
        <v>82</v>
      </c>
      <c r="F90" s="136" t="s">
        <v>257</v>
      </c>
      <c r="G90" s="137">
        <v>0</v>
      </c>
      <c r="H90" s="137">
        <v>0</v>
      </c>
    </row>
    <row r="91" spans="1:8" ht="15.75">
      <c r="A91" s="272">
        <f t="shared" si="1"/>
        <v>80</v>
      </c>
      <c r="B91" s="135" t="s">
        <v>531</v>
      </c>
      <c r="C91" s="136" t="s">
        <v>269</v>
      </c>
      <c r="D91" s="136" t="s">
        <v>504</v>
      </c>
      <c r="E91" s="136"/>
      <c r="F91" s="136"/>
      <c r="G91" s="137">
        <v>301000</v>
      </c>
      <c r="H91" s="137">
        <v>292000</v>
      </c>
    </row>
    <row r="92" spans="1:8" ht="31.5">
      <c r="A92" s="272">
        <f t="shared" si="1"/>
        <v>81</v>
      </c>
      <c r="B92" s="135" t="s">
        <v>553</v>
      </c>
      <c r="C92" s="136" t="s">
        <v>269</v>
      </c>
      <c r="D92" s="136" t="s">
        <v>481</v>
      </c>
      <c r="E92" s="136"/>
      <c r="F92" s="136"/>
      <c r="G92" s="137">
        <v>301000</v>
      </c>
      <c r="H92" s="137">
        <v>292000</v>
      </c>
    </row>
    <row r="93" spans="1:8" ht="47.25">
      <c r="A93" s="272">
        <f t="shared" si="1"/>
        <v>82</v>
      </c>
      <c r="B93" s="135" t="s">
        <v>329</v>
      </c>
      <c r="C93" s="136" t="s">
        <v>269</v>
      </c>
      <c r="D93" s="136" t="s">
        <v>481</v>
      </c>
      <c r="E93" s="136" t="s">
        <v>12</v>
      </c>
      <c r="F93" s="136"/>
      <c r="G93" s="137">
        <v>301000</v>
      </c>
      <c r="H93" s="137">
        <v>292000</v>
      </c>
    </row>
    <row r="94" spans="1:8" ht="31.5">
      <c r="A94" s="272">
        <f t="shared" si="1"/>
        <v>83</v>
      </c>
      <c r="B94" s="135" t="s">
        <v>330</v>
      </c>
      <c r="C94" s="136" t="s">
        <v>269</v>
      </c>
      <c r="D94" s="136" t="s">
        <v>481</v>
      </c>
      <c r="E94" s="136" t="s">
        <v>13</v>
      </c>
      <c r="F94" s="136"/>
      <c r="G94" s="137">
        <v>301000</v>
      </c>
      <c r="H94" s="137">
        <v>292000</v>
      </c>
    </row>
    <row r="95" spans="1:8" ht="94.5">
      <c r="A95" s="272">
        <f t="shared" si="1"/>
        <v>84</v>
      </c>
      <c r="B95" s="135" t="s">
        <v>532</v>
      </c>
      <c r="C95" s="136" t="s">
        <v>269</v>
      </c>
      <c r="D95" s="136" t="s">
        <v>481</v>
      </c>
      <c r="E95" s="136" t="s">
        <v>83</v>
      </c>
      <c r="F95" s="136"/>
      <c r="G95" s="137">
        <v>301000</v>
      </c>
      <c r="H95" s="137">
        <v>292000</v>
      </c>
    </row>
    <row r="96" spans="1:8" ht="31.5">
      <c r="A96" s="272">
        <f t="shared" si="1"/>
        <v>85</v>
      </c>
      <c r="B96" s="135" t="s">
        <v>950</v>
      </c>
      <c r="C96" s="136" t="s">
        <v>269</v>
      </c>
      <c r="D96" s="136" t="s">
        <v>481</v>
      </c>
      <c r="E96" s="136" t="s">
        <v>83</v>
      </c>
      <c r="F96" s="136" t="s">
        <v>625</v>
      </c>
      <c r="G96" s="137">
        <v>301000</v>
      </c>
      <c r="H96" s="137">
        <v>292000</v>
      </c>
    </row>
    <row r="97" spans="1:8" ht="47.25">
      <c r="A97" s="272">
        <f t="shared" si="1"/>
        <v>86</v>
      </c>
      <c r="B97" s="135" t="s">
        <v>626</v>
      </c>
      <c r="C97" s="136" t="s">
        <v>269</v>
      </c>
      <c r="D97" s="136" t="s">
        <v>481</v>
      </c>
      <c r="E97" s="136" t="s">
        <v>83</v>
      </c>
      <c r="F97" s="136" t="s">
        <v>257</v>
      </c>
      <c r="G97" s="137">
        <v>301000</v>
      </c>
      <c r="H97" s="137">
        <v>292000</v>
      </c>
    </row>
    <row r="98" spans="1:8" ht="15.75">
      <c r="A98" s="272">
        <f t="shared" si="1"/>
        <v>87</v>
      </c>
      <c r="B98" s="135" t="s">
        <v>533</v>
      </c>
      <c r="C98" s="136" t="s">
        <v>269</v>
      </c>
      <c r="D98" s="136" t="s">
        <v>509</v>
      </c>
      <c r="E98" s="136"/>
      <c r="F98" s="136"/>
      <c r="G98" s="137">
        <v>2809100</v>
      </c>
      <c r="H98" s="137">
        <v>2809100</v>
      </c>
    </row>
    <row r="99" spans="1:8" ht="15.75">
      <c r="A99" s="272">
        <f t="shared" si="1"/>
        <v>88</v>
      </c>
      <c r="B99" s="135" t="s">
        <v>570</v>
      </c>
      <c r="C99" s="136" t="s">
        <v>269</v>
      </c>
      <c r="D99" s="136" t="s">
        <v>259</v>
      </c>
      <c r="E99" s="136"/>
      <c r="F99" s="136"/>
      <c r="G99" s="137">
        <v>2809100</v>
      </c>
      <c r="H99" s="137">
        <v>2809100</v>
      </c>
    </row>
    <row r="100" spans="1:8" ht="31.5">
      <c r="A100" s="272">
        <f t="shared" si="1"/>
        <v>89</v>
      </c>
      <c r="B100" s="135" t="s">
        <v>534</v>
      </c>
      <c r="C100" s="136" t="s">
        <v>269</v>
      </c>
      <c r="D100" s="136" t="s">
        <v>259</v>
      </c>
      <c r="E100" s="136" t="s">
        <v>16</v>
      </c>
      <c r="F100" s="136"/>
      <c r="G100" s="137">
        <v>2809100</v>
      </c>
      <c r="H100" s="137">
        <v>2809100</v>
      </c>
    </row>
    <row r="101" spans="1:8" ht="31.5">
      <c r="A101" s="272">
        <f t="shared" si="1"/>
        <v>90</v>
      </c>
      <c r="B101" s="135" t="s">
        <v>17</v>
      </c>
      <c r="C101" s="136" t="s">
        <v>269</v>
      </c>
      <c r="D101" s="136" t="s">
        <v>259</v>
      </c>
      <c r="E101" s="136" t="s">
        <v>18</v>
      </c>
      <c r="F101" s="136"/>
      <c r="G101" s="137">
        <v>2809100</v>
      </c>
      <c r="H101" s="137">
        <v>2809100</v>
      </c>
    </row>
    <row r="102" spans="1:8" ht="157.5">
      <c r="A102" s="272">
        <f t="shared" si="1"/>
        <v>91</v>
      </c>
      <c r="B102" s="138" t="s">
        <v>537</v>
      </c>
      <c r="C102" s="136" t="s">
        <v>269</v>
      </c>
      <c r="D102" s="136" t="s">
        <v>259</v>
      </c>
      <c r="E102" s="136" t="s">
        <v>982</v>
      </c>
      <c r="F102" s="136"/>
      <c r="G102" s="137">
        <v>2809100</v>
      </c>
      <c r="H102" s="137">
        <v>2809100</v>
      </c>
    </row>
    <row r="103" spans="1:8" ht="47.25">
      <c r="A103" s="272">
        <f t="shared" si="1"/>
        <v>92</v>
      </c>
      <c r="B103" s="135" t="s">
        <v>951</v>
      </c>
      <c r="C103" s="136" t="s">
        <v>269</v>
      </c>
      <c r="D103" s="136" t="s">
        <v>259</v>
      </c>
      <c r="E103" s="136" t="s">
        <v>982</v>
      </c>
      <c r="F103" s="136" t="s">
        <v>535</v>
      </c>
      <c r="G103" s="137">
        <v>2809100</v>
      </c>
      <c r="H103" s="137">
        <v>2809100</v>
      </c>
    </row>
    <row r="104" spans="1:8" ht="15.75">
      <c r="A104" s="272">
        <f t="shared" si="1"/>
        <v>93</v>
      </c>
      <c r="B104" s="135" t="s">
        <v>536</v>
      </c>
      <c r="C104" s="136" t="s">
        <v>269</v>
      </c>
      <c r="D104" s="136" t="s">
        <v>259</v>
      </c>
      <c r="E104" s="136" t="s">
        <v>982</v>
      </c>
      <c r="F104" s="136" t="s">
        <v>614</v>
      </c>
      <c r="G104" s="137">
        <v>2809100</v>
      </c>
      <c r="H104" s="137">
        <v>2809100</v>
      </c>
    </row>
    <row r="105" spans="1:8" ht="31.5">
      <c r="A105" s="272">
        <f t="shared" si="1"/>
        <v>94</v>
      </c>
      <c r="B105" s="135" t="s">
        <v>538</v>
      </c>
      <c r="C105" s="136" t="s">
        <v>462</v>
      </c>
      <c r="D105" s="136"/>
      <c r="E105" s="136"/>
      <c r="F105" s="136"/>
      <c r="G105" s="137">
        <v>3307408.29</v>
      </c>
      <c r="H105" s="137">
        <v>3248788.29</v>
      </c>
    </row>
    <row r="106" spans="1:8" ht="15.75">
      <c r="A106" s="272">
        <f t="shared" si="1"/>
        <v>95</v>
      </c>
      <c r="B106" s="135" t="s">
        <v>531</v>
      </c>
      <c r="C106" s="136" t="s">
        <v>462</v>
      </c>
      <c r="D106" s="136" t="s">
        <v>504</v>
      </c>
      <c r="E106" s="136"/>
      <c r="F106" s="136"/>
      <c r="G106" s="137">
        <v>3307408.29</v>
      </c>
      <c r="H106" s="137">
        <v>3248788.29</v>
      </c>
    </row>
    <row r="107" spans="1:8" ht="15.75">
      <c r="A107" s="272">
        <f t="shared" si="1"/>
        <v>96</v>
      </c>
      <c r="B107" s="135" t="s">
        <v>550</v>
      </c>
      <c r="C107" s="136" t="s">
        <v>462</v>
      </c>
      <c r="D107" s="136" t="s">
        <v>482</v>
      </c>
      <c r="E107" s="136"/>
      <c r="F107" s="136"/>
      <c r="G107" s="137">
        <v>3153888.29</v>
      </c>
      <c r="H107" s="137">
        <v>3147288.29</v>
      </c>
    </row>
    <row r="108" spans="1:8" ht="47.25">
      <c r="A108" s="272">
        <f t="shared" si="1"/>
        <v>97</v>
      </c>
      <c r="B108" s="135" t="s">
        <v>539</v>
      </c>
      <c r="C108" s="136" t="s">
        <v>462</v>
      </c>
      <c r="D108" s="136" t="s">
        <v>482</v>
      </c>
      <c r="E108" s="136" t="s">
        <v>19</v>
      </c>
      <c r="F108" s="136"/>
      <c r="G108" s="137">
        <v>3153888.29</v>
      </c>
      <c r="H108" s="137">
        <v>3147288.29</v>
      </c>
    </row>
    <row r="109" spans="1:8" ht="31.5">
      <c r="A109" s="272">
        <f t="shared" si="1"/>
        <v>98</v>
      </c>
      <c r="B109" s="135" t="s">
        <v>1003</v>
      </c>
      <c r="C109" s="136" t="s">
        <v>462</v>
      </c>
      <c r="D109" s="136" t="s">
        <v>482</v>
      </c>
      <c r="E109" s="136" t="s">
        <v>20</v>
      </c>
      <c r="F109" s="136"/>
      <c r="G109" s="137">
        <v>20000</v>
      </c>
      <c r="H109" s="137">
        <v>5200</v>
      </c>
    </row>
    <row r="110" spans="1:8" ht="141.75">
      <c r="A110" s="272">
        <f t="shared" si="1"/>
        <v>99</v>
      </c>
      <c r="B110" s="138" t="s">
        <v>1710</v>
      </c>
      <c r="C110" s="136" t="s">
        <v>462</v>
      </c>
      <c r="D110" s="136" t="s">
        <v>482</v>
      </c>
      <c r="E110" s="136" t="s">
        <v>1711</v>
      </c>
      <c r="F110" s="136"/>
      <c r="G110" s="137">
        <v>5000</v>
      </c>
      <c r="H110" s="137">
        <v>1300</v>
      </c>
    </row>
    <row r="111" spans="1:8" ht="15.75">
      <c r="A111" s="272">
        <f t="shared" si="1"/>
        <v>100</v>
      </c>
      <c r="B111" s="135" t="s">
        <v>540</v>
      </c>
      <c r="C111" s="136" t="s">
        <v>462</v>
      </c>
      <c r="D111" s="136" t="s">
        <v>482</v>
      </c>
      <c r="E111" s="136" t="s">
        <v>1711</v>
      </c>
      <c r="F111" s="136" t="s">
        <v>541</v>
      </c>
      <c r="G111" s="137">
        <v>5000</v>
      </c>
      <c r="H111" s="137">
        <v>1300</v>
      </c>
    </row>
    <row r="112" spans="1:8" ht="63">
      <c r="A112" s="272">
        <f t="shared" si="1"/>
        <v>101</v>
      </c>
      <c r="B112" s="135" t="s">
        <v>953</v>
      </c>
      <c r="C112" s="136" t="s">
        <v>462</v>
      </c>
      <c r="D112" s="136" t="s">
        <v>482</v>
      </c>
      <c r="E112" s="136" t="s">
        <v>1711</v>
      </c>
      <c r="F112" s="136" t="s">
        <v>559</v>
      </c>
      <c r="G112" s="137">
        <v>5000</v>
      </c>
      <c r="H112" s="137">
        <v>1300</v>
      </c>
    </row>
    <row r="113" spans="1:8" ht="141.75">
      <c r="A113" s="272">
        <f t="shared" si="1"/>
        <v>102</v>
      </c>
      <c r="B113" s="138" t="s">
        <v>1712</v>
      </c>
      <c r="C113" s="136" t="s">
        <v>462</v>
      </c>
      <c r="D113" s="136" t="s">
        <v>482</v>
      </c>
      <c r="E113" s="136" t="s">
        <v>1713</v>
      </c>
      <c r="F113" s="136"/>
      <c r="G113" s="137">
        <v>15000</v>
      </c>
      <c r="H113" s="137">
        <v>3900</v>
      </c>
    </row>
    <row r="114" spans="1:8" ht="15.75">
      <c r="A114" s="272">
        <f t="shared" si="1"/>
        <v>103</v>
      </c>
      <c r="B114" s="135" t="s">
        <v>540</v>
      </c>
      <c r="C114" s="136" t="s">
        <v>462</v>
      </c>
      <c r="D114" s="136" t="s">
        <v>482</v>
      </c>
      <c r="E114" s="136" t="s">
        <v>1713</v>
      </c>
      <c r="F114" s="136" t="s">
        <v>541</v>
      </c>
      <c r="G114" s="137">
        <v>15000</v>
      </c>
      <c r="H114" s="137">
        <v>3900</v>
      </c>
    </row>
    <row r="115" spans="1:8" ht="63">
      <c r="A115" s="272">
        <f t="shared" si="1"/>
        <v>104</v>
      </c>
      <c r="B115" s="135" t="s">
        <v>953</v>
      </c>
      <c r="C115" s="136" t="s">
        <v>462</v>
      </c>
      <c r="D115" s="136" t="s">
        <v>482</v>
      </c>
      <c r="E115" s="136" t="s">
        <v>1713</v>
      </c>
      <c r="F115" s="136" t="s">
        <v>559</v>
      </c>
      <c r="G115" s="137">
        <v>15000</v>
      </c>
      <c r="H115" s="137">
        <v>3900</v>
      </c>
    </row>
    <row r="116" spans="1:8" ht="31.5">
      <c r="A116" s="272">
        <f t="shared" si="1"/>
        <v>105</v>
      </c>
      <c r="B116" s="135" t="s">
        <v>362</v>
      </c>
      <c r="C116" s="136" t="s">
        <v>462</v>
      </c>
      <c r="D116" s="136" t="s">
        <v>482</v>
      </c>
      <c r="E116" s="136" t="s">
        <v>22</v>
      </c>
      <c r="F116" s="136"/>
      <c r="G116" s="137">
        <v>3133888.29</v>
      </c>
      <c r="H116" s="137">
        <v>3142088.29</v>
      </c>
    </row>
    <row r="117" spans="1:8" ht="110.25">
      <c r="A117" s="272">
        <f t="shared" si="1"/>
        <v>106</v>
      </c>
      <c r="B117" s="135" t="s">
        <v>560</v>
      </c>
      <c r="C117" s="136" t="s">
        <v>462</v>
      </c>
      <c r="D117" s="136" t="s">
        <v>482</v>
      </c>
      <c r="E117" s="136" t="s">
        <v>84</v>
      </c>
      <c r="F117" s="136"/>
      <c r="G117" s="137">
        <v>659988.29</v>
      </c>
      <c r="H117" s="137">
        <v>659988.29</v>
      </c>
    </row>
    <row r="118" spans="1:8" ht="78.75">
      <c r="A118" s="272">
        <f t="shared" si="1"/>
        <v>107</v>
      </c>
      <c r="B118" s="135" t="s">
        <v>623</v>
      </c>
      <c r="C118" s="136" t="s">
        <v>462</v>
      </c>
      <c r="D118" s="136" t="s">
        <v>482</v>
      </c>
      <c r="E118" s="136" t="s">
        <v>84</v>
      </c>
      <c r="F118" s="136" t="s">
        <v>256</v>
      </c>
      <c r="G118" s="137">
        <v>659988.29</v>
      </c>
      <c r="H118" s="137">
        <v>659988.29</v>
      </c>
    </row>
    <row r="119" spans="1:8" ht="31.5">
      <c r="A119" s="272">
        <f t="shared" si="1"/>
        <v>108</v>
      </c>
      <c r="B119" s="135" t="s">
        <v>624</v>
      </c>
      <c r="C119" s="136" t="s">
        <v>462</v>
      </c>
      <c r="D119" s="136" t="s">
        <v>482</v>
      </c>
      <c r="E119" s="136" t="s">
        <v>84</v>
      </c>
      <c r="F119" s="136" t="s">
        <v>270</v>
      </c>
      <c r="G119" s="137">
        <v>659988.29</v>
      </c>
      <c r="H119" s="137">
        <v>659988.29</v>
      </c>
    </row>
    <row r="120" spans="1:8" ht="141.75">
      <c r="A120" s="272">
        <f t="shared" si="1"/>
        <v>109</v>
      </c>
      <c r="B120" s="138" t="s">
        <v>561</v>
      </c>
      <c r="C120" s="136" t="s">
        <v>462</v>
      </c>
      <c r="D120" s="136" t="s">
        <v>482</v>
      </c>
      <c r="E120" s="136" t="s">
        <v>85</v>
      </c>
      <c r="F120" s="136"/>
      <c r="G120" s="137">
        <v>2473900</v>
      </c>
      <c r="H120" s="137">
        <v>2482100</v>
      </c>
    </row>
    <row r="121" spans="1:8" ht="78.75">
      <c r="A121" s="272">
        <f t="shared" si="1"/>
        <v>110</v>
      </c>
      <c r="B121" s="135" t="s">
        <v>623</v>
      </c>
      <c r="C121" s="136" t="s">
        <v>462</v>
      </c>
      <c r="D121" s="136" t="s">
        <v>482</v>
      </c>
      <c r="E121" s="136" t="s">
        <v>85</v>
      </c>
      <c r="F121" s="136" t="s">
        <v>256</v>
      </c>
      <c r="G121" s="137">
        <v>2084700</v>
      </c>
      <c r="H121" s="137">
        <v>2084700</v>
      </c>
    </row>
    <row r="122" spans="1:8" ht="31.5">
      <c r="A122" s="272">
        <f t="shared" si="1"/>
        <v>111</v>
      </c>
      <c r="B122" s="135" t="s">
        <v>624</v>
      </c>
      <c r="C122" s="136" t="s">
        <v>462</v>
      </c>
      <c r="D122" s="136" t="s">
        <v>482</v>
      </c>
      <c r="E122" s="136" t="s">
        <v>85</v>
      </c>
      <c r="F122" s="136" t="s">
        <v>270</v>
      </c>
      <c r="G122" s="137">
        <v>2084700</v>
      </c>
      <c r="H122" s="137">
        <v>2084700</v>
      </c>
    </row>
    <row r="123" spans="1:8" ht="31.5">
      <c r="A123" s="272">
        <f t="shared" si="1"/>
        <v>112</v>
      </c>
      <c r="B123" s="135" t="s">
        <v>950</v>
      </c>
      <c r="C123" s="136" t="s">
        <v>462</v>
      </c>
      <c r="D123" s="136" t="s">
        <v>482</v>
      </c>
      <c r="E123" s="136" t="s">
        <v>85</v>
      </c>
      <c r="F123" s="136" t="s">
        <v>625</v>
      </c>
      <c r="G123" s="137">
        <v>389200</v>
      </c>
      <c r="H123" s="137">
        <v>397400</v>
      </c>
    </row>
    <row r="124" spans="1:8" ht="47.25">
      <c r="A124" s="272">
        <f t="shared" si="1"/>
        <v>113</v>
      </c>
      <c r="B124" s="135" t="s">
        <v>626</v>
      </c>
      <c r="C124" s="136" t="s">
        <v>462</v>
      </c>
      <c r="D124" s="136" t="s">
        <v>482</v>
      </c>
      <c r="E124" s="136" t="s">
        <v>85</v>
      </c>
      <c r="F124" s="136" t="s">
        <v>257</v>
      </c>
      <c r="G124" s="137">
        <v>389200</v>
      </c>
      <c r="H124" s="137">
        <v>397400</v>
      </c>
    </row>
    <row r="125" spans="1:8" ht="31.5">
      <c r="A125" s="272">
        <f t="shared" si="1"/>
        <v>114</v>
      </c>
      <c r="B125" s="135" t="s">
        <v>553</v>
      </c>
      <c r="C125" s="136" t="s">
        <v>462</v>
      </c>
      <c r="D125" s="136" t="s">
        <v>481</v>
      </c>
      <c r="E125" s="136"/>
      <c r="F125" s="136"/>
      <c r="G125" s="137">
        <v>153520</v>
      </c>
      <c r="H125" s="137">
        <v>101500</v>
      </c>
    </row>
    <row r="126" spans="1:8" ht="47.25">
      <c r="A126" s="272">
        <f t="shared" si="1"/>
        <v>115</v>
      </c>
      <c r="B126" s="135" t="s">
        <v>539</v>
      </c>
      <c r="C126" s="136" t="s">
        <v>462</v>
      </c>
      <c r="D126" s="136" t="s">
        <v>481</v>
      </c>
      <c r="E126" s="136" t="s">
        <v>19</v>
      </c>
      <c r="F126" s="136"/>
      <c r="G126" s="137">
        <v>153520</v>
      </c>
      <c r="H126" s="137">
        <v>101500</v>
      </c>
    </row>
    <row r="127" spans="1:8" ht="63">
      <c r="A127" s="272">
        <f t="shared" si="1"/>
        <v>116</v>
      </c>
      <c r="B127" s="135" t="s">
        <v>562</v>
      </c>
      <c r="C127" s="136" t="s">
        <v>462</v>
      </c>
      <c r="D127" s="136" t="s">
        <v>481</v>
      </c>
      <c r="E127" s="136" t="s">
        <v>23</v>
      </c>
      <c r="F127" s="136"/>
      <c r="G127" s="137">
        <v>101500</v>
      </c>
      <c r="H127" s="137">
        <v>101500</v>
      </c>
    </row>
    <row r="128" spans="1:8" ht="189">
      <c r="A128" s="272">
        <f t="shared" si="1"/>
        <v>117</v>
      </c>
      <c r="B128" s="138" t="s">
        <v>563</v>
      </c>
      <c r="C128" s="136" t="s">
        <v>462</v>
      </c>
      <c r="D128" s="136" t="s">
        <v>481</v>
      </c>
      <c r="E128" s="136" t="s">
        <v>86</v>
      </c>
      <c r="F128" s="136"/>
      <c r="G128" s="137">
        <v>101500</v>
      </c>
      <c r="H128" s="137">
        <v>101500</v>
      </c>
    </row>
    <row r="129" spans="1:8" ht="31.5">
      <c r="A129" s="272">
        <f t="shared" si="1"/>
        <v>118</v>
      </c>
      <c r="B129" s="135" t="s">
        <v>950</v>
      </c>
      <c r="C129" s="136" t="s">
        <v>462</v>
      </c>
      <c r="D129" s="136" t="s">
        <v>481</v>
      </c>
      <c r="E129" s="136" t="s">
        <v>86</v>
      </c>
      <c r="F129" s="136" t="s">
        <v>625</v>
      </c>
      <c r="G129" s="137">
        <v>101500</v>
      </c>
      <c r="H129" s="137">
        <v>101500</v>
      </c>
    </row>
    <row r="130" spans="1:8" ht="47.25">
      <c r="A130" s="272">
        <f t="shared" si="1"/>
        <v>119</v>
      </c>
      <c r="B130" s="135" t="s">
        <v>626</v>
      </c>
      <c r="C130" s="136" t="s">
        <v>462</v>
      </c>
      <c r="D130" s="136" t="s">
        <v>481</v>
      </c>
      <c r="E130" s="136" t="s">
        <v>86</v>
      </c>
      <c r="F130" s="136" t="s">
        <v>257</v>
      </c>
      <c r="G130" s="137">
        <v>101500</v>
      </c>
      <c r="H130" s="137">
        <v>101500</v>
      </c>
    </row>
    <row r="131" spans="1:8" ht="31.5">
      <c r="A131" s="272">
        <f t="shared" si="1"/>
        <v>120</v>
      </c>
      <c r="B131" s="135" t="s">
        <v>1714</v>
      </c>
      <c r="C131" s="136" t="s">
        <v>462</v>
      </c>
      <c r="D131" s="136" t="s">
        <v>481</v>
      </c>
      <c r="E131" s="136" t="s">
        <v>1715</v>
      </c>
      <c r="F131" s="136"/>
      <c r="G131" s="137">
        <v>52020</v>
      </c>
      <c r="H131" s="137">
        <v>0</v>
      </c>
    </row>
    <row r="132" spans="1:8" ht="157.5">
      <c r="A132" s="272">
        <f t="shared" si="1"/>
        <v>121</v>
      </c>
      <c r="B132" s="138" t="s">
        <v>1716</v>
      </c>
      <c r="C132" s="136" t="s">
        <v>462</v>
      </c>
      <c r="D132" s="136" t="s">
        <v>481</v>
      </c>
      <c r="E132" s="136" t="s">
        <v>1717</v>
      </c>
      <c r="F132" s="136"/>
      <c r="G132" s="137">
        <v>52020</v>
      </c>
      <c r="H132" s="137">
        <v>0</v>
      </c>
    </row>
    <row r="133" spans="1:8" ht="15.75">
      <c r="A133" s="272">
        <f t="shared" si="1"/>
        <v>122</v>
      </c>
      <c r="B133" s="135" t="s">
        <v>540</v>
      </c>
      <c r="C133" s="136" t="s">
        <v>462</v>
      </c>
      <c r="D133" s="136" t="s">
        <v>481</v>
      </c>
      <c r="E133" s="136" t="s">
        <v>1717</v>
      </c>
      <c r="F133" s="136" t="s">
        <v>541</v>
      </c>
      <c r="G133" s="137">
        <v>52020</v>
      </c>
      <c r="H133" s="137">
        <v>0</v>
      </c>
    </row>
    <row r="134" spans="1:8" ht="63">
      <c r="A134" s="272">
        <f t="shared" si="1"/>
        <v>123</v>
      </c>
      <c r="B134" s="135" t="s">
        <v>953</v>
      </c>
      <c r="C134" s="136" t="s">
        <v>462</v>
      </c>
      <c r="D134" s="136" t="s">
        <v>481</v>
      </c>
      <c r="E134" s="136" t="s">
        <v>1718</v>
      </c>
      <c r="F134" s="136" t="s">
        <v>559</v>
      </c>
      <c r="G134" s="137">
        <v>7710</v>
      </c>
      <c r="H134" s="137">
        <v>0</v>
      </c>
    </row>
    <row r="135" spans="1:8" ht="63">
      <c r="A135" s="272">
        <f t="shared" si="1"/>
        <v>124</v>
      </c>
      <c r="B135" s="135" t="s">
        <v>953</v>
      </c>
      <c r="C135" s="136" t="s">
        <v>462</v>
      </c>
      <c r="D135" s="136" t="s">
        <v>481</v>
      </c>
      <c r="E135" s="136" t="s">
        <v>1719</v>
      </c>
      <c r="F135" s="136" t="s">
        <v>559</v>
      </c>
      <c r="G135" s="137">
        <v>32310</v>
      </c>
      <c r="H135" s="137">
        <v>0</v>
      </c>
    </row>
    <row r="136" spans="1:8" ht="63">
      <c r="A136" s="272">
        <f t="shared" si="1"/>
        <v>125</v>
      </c>
      <c r="B136" s="135" t="s">
        <v>953</v>
      </c>
      <c r="C136" s="136" t="s">
        <v>462</v>
      </c>
      <c r="D136" s="136" t="s">
        <v>481</v>
      </c>
      <c r="E136" s="136" t="s">
        <v>1720</v>
      </c>
      <c r="F136" s="136" t="s">
        <v>559</v>
      </c>
      <c r="G136" s="137">
        <v>12000</v>
      </c>
      <c r="H136" s="137">
        <v>0</v>
      </c>
    </row>
    <row r="137" spans="1:8" ht="15.75">
      <c r="A137" s="272">
        <f t="shared" si="1"/>
        <v>126</v>
      </c>
      <c r="B137" s="135" t="s">
        <v>382</v>
      </c>
      <c r="C137" s="136" t="s">
        <v>462</v>
      </c>
      <c r="D137" s="136" t="s">
        <v>505</v>
      </c>
      <c r="E137" s="136"/>
      <c r="F137" s="136"/>
      <c r="G137" s="137">
        <v>0</v>
      </c>
      <c r="H137" s="137">
        <v>0</v>
      </c>
    </row>
    <row r="138" spans="1:8" ht="31.5">
      <c r="A138" s="272">
        <f t="shared" si="1"/>
        <v>127</v>
      </c>
      <c r="B138" s="135" t="s">
        <v>555</v>
      </c>
      <c r="C138" s="136" t="s">
        <v>462</v>
      </c>
      <c r="D138" s="136" t="s">
        <v>600</v>
      </c>
      <c r="E138" s="136"/>
      <c r="F138" s="136"/>
      <c r="G138" s="137">
        <v>0</v>
      </c>
      <c r="H138" s="137">
        <v>0</v>
      </c>
    </row>
    <row r="139" spans="1:8" ht="47.25">
      <c r="A139" s="272">
        <f t="shared" si="1"/>
        <v>128</v>
      </c>
      <c r="B139" s="135" t="s">
        <v>539</v>
      </c>
      <c r="C139" s="136" t="s">
        <v>462</v>
      </c>
      <c r="D139" s="136" t="s">
        <v>600</v>
      </c>
      <c r="E139" s="136" t="s">
        <v>19</v>
      </c>
      <c r="F139" s="136"/>
      <c r="G139" s="137">
        <v>0</v>
      </c>
      <c r="H139" s="137">
        <v>0</v>
      </c>
    </row>
    <row r="140" spans="1:8" ht="31.5">
      <c r="A140" s="272">
        <f t="shared" si="1"/>
        <v>129</v>
      </c>
      <c r="B140" s="135" t="s">
        <v>1721</v>
      </c>
      <c r="C140" s="136" t="s">
        <v>462</v>
      </c>
      <c r="D140" s="136" t="s">
        <v>600</v>
      </c>
      <c r="E140" s="136" t="s">
        <v>1722</v>
      </c>
      <c r="F140" s="136"/>
      <c r="G140" s="137">
        <v>0</v>
      </c>
      <c r="H140" s="137">
        <v>0</v>
      </c>
    </row>
    <row r="141" spans="1:8" ht="173.25">
      <c r="A141" s="272">
        <f t="shared" si="1"/>
        <v>130</v>
      </c>
      <c r="B141" s="138" t="s">
        <v>1723</v>
      </c>
      <c r="C141" s="136" t="s">
        <v>462</v>
      </c>
      <c r="D141" s="136" t="s">
        <v>600</v>
      </c>
      <c r="E141" s="136" t="s">
        <v>1724</v>
      </c>
      <c r="F141" s="136"/>
      <c r="G141" s="137">
        <v>0</v>
      </c>
      <c r="H141" s="137">
        <v>0</v>
      </c>
    </row>
    <row r="142" spans="1:8" ht="31.5">
      <c r="A142" s="272">
        <f t="shared" ref="A142:A205" si="2">A141+1</f>
        <v>131</v>
      </c>
      <c r="B142" s="135" t="s">
        <v>950</v>
      </c>
      <c r="C142" s="136" t="s">
        <v>462</v>
      </c>
      <c r="D142" s="136" t="s">
        <v>600</v>
      </c>
      <c r="E142" s="136" t="s">
        <v>1724</v>
      </c>
      <c r="F142" s="136" t="s">
        <v>625</v>
      </c>
      <c r="G142" s="137">
        <v>0</v>
      </c>
      <c r="H142" s="137">
        <v>0</v>
      </c>
    </row>
    <row r="143" spans="1:8" ht="78.75" customHeight="1">
      <c r="A143" s="272">
        <f t="shared" si="2"/>
        <v>132</v>
      </c>
      <c r="B143" s="135" t="s">
        <v>626</v>
      </c>
      <c r="C143" s="136" t="s">
        <v>462</v>
      </c>
      <c r="D143" s="136" t="s">
        <v>600</v>
      </c>
      <c r="E143" s="136" t="s">
        <v>1724</v>
      </c>
      <c r="F143" s="136" t="s">
        <v>257</v>
      </c>
      <c r="G143" s="137">
        <v>0</v>
      </c>
      <c r="H143" s="137">
        <v>0</v>
      </c>
    </row>
    <row r="144" spans="1:8" ht="31.5">
      <c r="A144" s="272">
        <f t="shared" si="2"/>
        <v>133</v>
      </c>
      <c r="B144" s="135" t="s">
        <v>606</v>
      </c>
      <c r="C144" s="136" t="s">
        <v>607</v>
      </c>
      <c r="D144" s="136"/>
      <c r="E144" s="136"/>
      <c r="F144" s="136"/>
      <c r="G144" s="137">
        <v>33538900</v>
      </c>
      <c r="H144" s="137">
        <v>33538900</v>
      </c>
    </row>
    <row r="145" spans="1:8" ht="15.75">
      <c r="A145" s="272">
        <f t="shared" si="2"/>
        <v>134</v>
      </c>
      <c r="B145" s="135" t="s">
        <v>533</v>
      </c>
      <c r="C145" s="136" t="s">
        <v>607</v>
      </c>
      <c r="D145" s="136" t="s">
        <v>509</v>
      </c>
      <c r="E145" s="136"/>
      <c r="F145" s="136"/>
      <c r="G145" s="137">
        <v>33538900</v>
      </c>
      <c r="H145" s="137">
        <v>33538900</v>
      </c>
    </row>
    <row r="146" spans="1:8" ht="15.75">
      <c r="A146" s="272">
        <f t="shared" si="2"/>
        <v>135</v>
      </c>
      <c r="B146" s="135" t="s">
        <v>568</v>
      </c>
      <c r="C146" s="136" t="s">
        <v>607</v>
      </c>
      <c r="D146" s="136" t="s">
        <v>492</v>
      </c>
      <c r="E146" s="136"/>
      <c r="F146" s="136"/>
      <c r="G146" s="137">
        <v>28231100</v>
      </c>
      <c r="H146" s="137">
        <v>28231100</v>
      </c>
    </row>
    <row r="147" spans="1:8" ht="31.5">
      <c r="A147" s="272">
        <f t="shared" si="2"/>
        <v>136</v>
      </c>
      <c r="B147" s="135" t="s">
        <v>608</v>
      </c>
      <c r="C147" s="136" t="s">
        <v>607</v>
      </c>
      <c r="D147" s="136" t="s">
        <v>492</v>
      </c>
      <c r="E147" s="136" t="s">
        <v>24</v>
      </c>
      <c r="F147" s="136"/>
      <c r="G147" s="137">
        <v>28231100</v>
      </c>
      <c r="H147" s="137">
        <v>28231100</v>
      </c>
    </row>
    <row r="148" spans="1:8" ht="31.5">
      <c r="A148" s="272">
        <f t="shared" si="2"/>
        <v>137</v>
      </c>
      <c r="B148" s="135" t="s">
        <v>25</v>
      </c>
      <c r="C148" s="136" t="s">
        <v>607</v>
      </c>
      <c r="D148" s="136" t="s">
        <v>492</v>
      </c>
      <c r="E148" s="136" t="s">
        <v>26</v>
      </c>
      <c r="F148" s="136"/>
      <c r="G148" s="137">
        <v>28231100</v>
      </c>
      <c r="H148" s="137">
        <v>28231100</v>
      </c>
    </row>
    <row r="149" spans="1:8" ht="157.5">
      <c r="A149" s="272">
        <f t="shared" si="2"/>
        <v>138</v>
      </c>
      <c r="B149" s="138" t="s">
        <v>609</v>
      </c>
      <c r="C149" s="136" t="s">
        <v>607</v>
      </c>
      <c r="D149" s="136" t="s">
        <v>492</v>
      </c>
      <c r="E149" s="136" t="s">
        <v>87</v>
      </c>
      <c r="F149" s="136"/>
      <c r="G149" s="137">
        <v>28231100</v>
      </c>
      <c r="H149" s="137">
        <v>28231100</v>
      </c>
    </row>
    <row r="150" spans="1:8" ht="47.25">
      <c r="A150" s="272">
        <f t="shared" si="2"/>
        <v>139</v>
      </c>
      <c r="B150" s="135" t="s">
        <v>610</v>
      </c>
      <c r="C150" s="136" t="s">
        <v>607</v>
      </c>
      <c r="D150" s="136" t="s">
        <v>492</v>
      </c>
      <c r="E150" s="136" t="s">
        <v>87</v>
      </c>
      <c r="F150" s="136" t="s">
        <v>611</v>
      </c>
      <c r="G150" s="137">
        <v>28231100</v>
      </c>
      <c r="H150" s="137">
        <v>28231100</v>
      </c>
    </row>
    <row r="151" spans="1:8" ht="15.75">
      <c r="A151" s="272">
        <f t="shared" si="2"/>
        <v>140</v>
      </c>
      <c r="B151" s="135" t="s">
        <v>612</v>
      </c>
      <c r="C151" s="136" t="s">
        <v>607</v>
      </c>
      <c r="D151" s="136" t="s">
        <v>492</v>
      </c>
      <c r="E151" s="136" t="s">
        <v>87</v>
      </c>
      <c r="F151" s="136" t="s">
        <v>613</v>
      </c>
      <c r="G151" s="137">
        <v>28231100</v>
      </c>
      <c r="H151" s="137">
        <v>28231100</v>
      </c>
    </row>
    <row r="152" spans="1:8" ht="15.75">
      <c r="A152" s="272">
        <f t="shared" si="2"/>
        <v>141</v>
      </c>
      <c r="B152" s="135" t="s">
        <v>571</v>
      </c>
      <c r="C152" s="136" t="s">
        <v>607</v>
      </c>
      <c r="D152" s="136" t="s">
        <v>597</v>
      </c>
      <c r="E152" s="136"/>
      <c r="F152" s="136"/>
      <c r="G152" s="137">
        <v>5307800</v>
      </c>
      <c r="H152" s="137">
        <v>5307800</v>
      </c>
    </row>
    <row r="153" spans="1:8" ht="31.5">
      <c r="A153" s="272">
        <f t="shared" si="2"/>
        <v>142</v>
      </c>
      <c r="B153" s="135" t="s">
        <v>608</v>
      </c>
      <c r="C153" s="136" t="s">
        <v>607</v>
      </c>
      <c r="D153" s="136" t="s">
        <v>597</v>
      </c>
      <c r="E153" s="136" t="s">
        <v>24</v>
      </c>
      <c r="F153" s="136"/>
      <c r="G153" s="137">
        <v>5307800</v>
      </c>
      <c r="H153" s="137">
        <v>5307800</v>
      </c>
    </row>
    <row r="154" spans="1:8" ht="94.5">
      <c r="A154" s="272">
        <f t="shared" si="2"/>
        <v>143</v>
      </c>
      <c r="B154" s="135" t="s">
        <v>27</v>
      </c>
      <c r="C154" s="136" t="s">
        <v>607</v>
      </c>
      <c r="D154" s="136" t="s">
        <v>597</v>
      </c>
      <c r="E154" s="136" t="s">
        <v>28</v>
      </c>
      <c r="F154" s="136"/>
      <c r="G154" s="137">
        <v>5307800</v>
      </c>
      <c r="H154" s="137">
        <v>5307800</v>
      </c>
    </row>
    <row r="155" spans="1:8" ht="220.5">
      <c r="A155" s="272">
        <f t="shared" si="2"/>
        <v>144</v>
      </c>
      <c r="B155" s="138" t="s">
        <v>1006</v>
      </c>
      <c r="C155" s="136" t="s">
        <v>607</v>
      </c>
      <c r="D155" s="136" t="s">
        <v>597</v>
      </c>
      <c r="E155" s="136" t="s">
        <v>983</v>
      </c>
      <c r="F155" s="136"/>
      <c r="G155" s="137">
        <v>54000</v>
      </c>
      <c r="H155" s="137">
        <v>54000</v>
      </c>
    </row>
    <row r="156" spans="1:8" ht="31.5">
      <c r="A156" s="272">
        <f t="shared" si="2"/>
        <v>145</v>
      </c>
      <c r="B156" s="135" t="s">
        <v>465</v>
      </c>
      <c r="C156" s="136" t="s">
        <v>607</v>
      </c>
      <c r="D156" s="136" t="s">
        <v>597</v>
      </c>
      <c r="E156" s="136" t="s">
        <v>983</v>
      </c>
      <c r="F156" s="136" t="s">
        <v>466</v>
      </c>
      <c r="G156" s="137">
        <v>54000</v>
      </c>
      <c r="H156" s="137">
        <v>54000</v>
      </c>
    </row>
    <row r="157" spans="1:8" ht="31.5">
      <c r="A157" s="272">
        <f t="shared" si="2"/>
        <v>146</v>
      </c>
      <c r="B157" s="135" t="s">
        <v>470</v>
      </c>
      <c r="C157" s="136" t="s">
        <v>607</v>
      </c>
      <c r="D157" s="136" t="s">
        <v>597</v>
      </c>
      <c r="E157" s="136" t="s">
        <v>983</v>
      </c>
      <c r="F157" s="136" t="s">
        <v>471</v>
      </c>
      <c r="G157" s="137">
        <v>54000</v>
      </c>
      <c r="H157" s="137">
        <v>54000</v>
      </c>
    </row>
    <row r="158" spans="1:8" ht="283.5">
      <c r="A158" s="272">
        <f t="shared" si="2"/>
        <v>147</v>
      </c>
      <c r="B158" s="138" t="s">
        <v>369</v>
      </c>
      <c r="C158" s="136" t="s">
        <v>607</v>
      </c>
      <c r="D158" s="136" t="s">
        <v>597</v>
      </c>
      <c r="E158" s="136" t="s">
        <v>88</v>
      </c>
      <c r="F158" s="136"/>
      <c r="G158" s="137">
        <v>5253800</v>
      </c>
      <c r="H158" s="137">
        <v>5253800</v>
      </c>
    </row>
    <row r="159" spans="1:8" ht="78.75">
      <c r="A159" s="272">
        <f t="shared" si="2"/>
        <v>148</v>
      </c>
      <c r="B159" s="135" t="s">
        <v>623</v>
      </c>
      <c r="C159" s="136" t="s">
        <v>607</v>
      </c>
      <c r="D159" s="136" t="s">
        <v>597</v>
      </c>
      <c r="E159" s="136" t="s">
        <v>88</v>
      </c>
      <c r="F159" s="136" t="s">
        <v>256</v>
      </c>
      <c r="G159" s="137">
        <v>4434953</v>
      </c>
      <c r="H159" s="137">
        <v>4434953</v>
      </c>
    </row>
    <row r="160" spans="1:8" ht="31.5">
      <c r="A160" s="272">
        <f t="shared" si="2"/>
        <v>149</v>
      </c>
      <c r="B160" s="135" t="s">
        <v>624</v>
      </c>
      <c r="C160" s="136" t="s">
        <v>607</v>
      </c>
      <c r="D160" s="136" t="s">
        <v>597</v>
      </c>
      <c r="E160" s="136" t="s">
        <v>88</v>
      </c>
      <c r="F160" s="136" t="s">
        <v>270</v>
      </c>
      <c r="G160" s="137">
        <v>4434953</v>
      </c>
      <c r="H160" s="137">
        <v>4434953</v>
      </c>
    </row>
    <row r="161" spans="1:8" ht="31.5">
      <c r="A161" s="272">
        <f t="shared" si="2"/>
        <v>150</v>
      </c>
      <c r="B161" s="135" t="s">
        <v>950</v>
      </c>
      <c r="C161" s="136" t="s">
        <v>607</v>
      </c>
      <c r="D161" s="136" t="s">
        <v>597</v>
      </c>
      <c r="E161" s="136" t="s">
        <v>88</v>
      </c>
      <c r="F161" s="136" t="s">
        <v>625</v>
      </c>
      <c r="G161" s="137">
        <v>818847</v>
      </c>
      <c r="H161" s="137">
        <v>818847</v>
      </c>
    </row>
    <row r="162" spans="1:8" ht="47.25">
      <c r="A162" s="272">
        <f t="shared" si="2"/>
        <v>151</v>
      </c>
      <c r="B162" s="135" t="s">
        <v>626</v>
      </c>
      <c r="C162" s="136" t="s">
        <v>607</v>
      </c>
      <c r="D162" s="136" t="s">
        <v>597</v>
      </c>
      <c r="E162" s="136" t="s">
        <v>88</v>
      </c>
      <c r="F162" s="136" t="s">
        <v>257</v>
      </c>
      <c r="G162" s="137">
        <v>818847</v>
      </c>
      <c r="H162" s="137">
        <v>818847</v>
      </c>
    </row>
    <row r="163" spans="1:8" ht="31.5">
      <c r="A163" s="272">
        <f t="shared" si="2"/>
        <v>152</v>
      </c>
      <c r="B163" s="135" t="s">
        <v>370</v>
      </c>
      <c r="C163" s="136" t="s">
        <v>598</v>
      </c>
      <c r="D163" s="136"/>
      <c r="E163" s="136"/>
      <c r="F163" s="136"/>
      <c r="G163" s="137">
        <v>74739521.900000006</v>
      </c>
      <c r="H163" s="137">
        <v>74587925.900000006</v>
      </c>
    </row>
    <row r="164" spans="1:8" ht="15.75">
      <c r="A164" s="272">
        <f t="shared" si="2"/>
        <v>153</v>
      </c>
      <c r="B164" s="135" t="s">
        <v>531</v>
      </c>
      <c r="C164" s="136" t="s">
        <v>598</v>
      </c>
      <c r="D164" s="136" t="s">
        <v>504</v>
      </c>
      <c r="E164" s="136"/>
      <c r="F164" s="136"/>
      <c r="G164" s="137">
        <v>15477200</v>
      </c>
      <c r="H164" s="137">
        <v>15490900</v>
      </c>
    </row>
    <row r="165" spans="1:8" ht="15.75">
      <c r="A165" s="272">
        <f t="shared" si="2"/>
        <v>154</v>
      </c>
      <c r="B165" s="135" t="s">
        <v>551</v>
      </c>
      <c r="C165" s="136" t="s">
        <v>598</v>
      </c>
      <c r="D165" s="136" t="s">
        <v>514</v>
      </c>
      <c r="E165" s="136"/>
      <c r="F165" s="136"/>
      <c r="G165" s="137">
        <v>14919200</v>
      </c>
      <c r="H165" s="137">
        <v>14919200</v>
      </c>
    </row>
    <row r="166" spans="1:8" ht="31.5">
      <c r="A166" s="272">
        <f t="shared" si="2"/>
        <v>155</v>
      </c>
      <c r="B166" s="135" t="s">
        <v>371</v>
      </c>
      <c r="C166" s="136" t="s">
        <v>598</v>
      </c>
      <c r="D166" s="136" t="s">
        <v>514</v>
      </c>
      <c r="E166" s="136" t="s">
        <v>29</v>
      </c>
      <c r="F166" s="136"/>
      <c r="G166" s="137">
        <v>14919200</v>
      </c>
      <c r="H166" s="137">
        <v>14919200</v>
      </c>
    </row>
    <row r="167" spans="1:8" ht="31.5">
      <c r="A167" s="272">
        <f t="shared" si="2"/>
        <v>156</v>
      </c>
      <c r="B167" s="135" t="s">
        <v>523</v>
      </c>
      <c r="C167" s="136" t="s">
        <v>598</v>
      </c>
      <c r="D167" s="136" t="s">
        <v>514</v>
      </c>
      <c r="E167" s="136" t="s">
        <v>30</v>
      </c>
      <c r="F167" s="136"/>
      <c r="G167" s="137">
        <v>14919200</v>
      </c>
      <c r="H167" s="137">
        <v>14919200</v>
      </c>
    </row>
    <row r="168" spans="1:8" ht="94.5">
      <c r="A168" s="272">
        <f t="shared" si="2"/>
        <v>157</v>
      </c>
      <c r="B168" s="135" t="s">
        <v>524</v>
      </c>
      <c r="C168" s="136" t="s">
        <v>598</v>
      </c>
      <c r="D168" s="136" t="s">
        <v>514</v>
      </c>
      <c r="E168" s="136" t="s">
        <v>89</v>
      </c>
      <c r="F168" s="136"/>
      <c r="G168" s="137">
        <v>14919200</v>
      </c>
      <c r="H168" s="137">
        <v>14919200</v>
      </c>
    </row>
    <row r="169" spans="1:8" ht="15.75">
      <c r="A169" s="272">
        <f t="shared" si="2"/>
        <v>158</v>
      </c>
      <c r="B169" s="135" t="s">
        <v>540</v>
      </c>
      <c r="C169" s="136" t="s">
        <v>598</v>
      </c>
      <c r="D169" s="136" t="s">
        <v>514</v>
      </c>
      <c r="E169" s="136" t="s">
        <v>89</v>
      </c>
      <c r="F169" s="136" t="s">
        <v>541</v>
      </c>
      <c r="G169" s="137">
        <v>14919200</v>
      </c>
      <c r="H169" s="137">
        <v>14919200</v>
      </c>
    </row>
    <row r="170" spans="1:8" ht="63">
      <c r="A170" s="272">
        <f t="shared" si="2"/>
        <v>159</v>
      </c>
      <c r="B170" s="135" t="s">
        <v>953</v>
      </c>
      <c r="C170" s="136" t="s">
        <v>598</v>
      </c>
      <c r="D170" s="136" t="s">
        <v>514</v>
      </c>
      <c r="E170" s="136" t="s">
        <v>89</v>
      </c>
      <c r="F170" s="136" t="s">
        <v>559</v>
      </c>
      <c r="G170" s="137">
        <v>14919200</v>
      </c>
      <c r="H170" s="137">
        <v>14919200</v>
      </c>
    </row>
    <row r="171" spans="1:8" ht="15.75">
      <c r="A171" s="272">
        <f t="shared" si="2"/>
        <v>160</v>
      </c>
      <c r="B171" s="135" t="s">
        <v>552</v>
      </c>
      <c r="C171" s="136" t="s">
        <v>598</v>
      </c>
      <c r="D171" s="136" t="s">
        <v>515</v>
      </c>
      <c r="E171" s="136"/>
      <c r="F171" s="136"/>
      <c r="G171" s="137">
        <v>558000</v>
      </c>
      <c r="H171" s="137">
        <v>571700</v>
      </c>
    </row>
    <row r="172" spans="1:8" ht="31.5">
      <c r="A172" s="272">
        <f t="shared" si="2"/>
        <v>161</v>
      </c>
      <c r="B172" s="135" t="s">
        <v>371</v>
      </c>
      <c r="C172" s="136" t="s">
        <v>598</v>
      </c>
      <c r="D172" s="136" t="s">
        <v>515</v>
      </c>
      <c r="E172" s="136" t="s">
        <v>29</v>
      </c>
      <c r="F172" s="136"/>
      <c r="G172" s="137">
        <v>558000</v>
      </c>
      <c r="H172" s="137">
        <v>571700</v>
      </c>
    </row>
    <row r="173" spans="1:8" ht="31.5">
      <c r="A173" s="272">
        <f t="shared" si="2"/>
        <v>162</v>
      </c>
      <c r="B173" s="135" t="s">
        <v>372</v>
      </c>
      <c r="C173" s="136" t="s">
        <v>598</v>
      </c>
      <c r="D173" s="136" t="s">
        <v>515</v>
      </c>
      <c r="E173" s="136" t="s">
        <v>31</v>
      </c>
      <c r="F173" s="136"/>
      <c r="G173" s="137">
        <v>558000</v>
      </c>
      <c r="H173" s="137">
        <v>571700</v>
      </c>
    </row>
    <row r="174" spans="1:8" ht="173.25">
      <c r="A174" s="272">
        <f t="shared" si="2"/>
        <v>163</v>
      </c>
      <c r="B174" s="138" t="s">
        <v>380</v>
      </c>
      <c r="C174" s="136" t="s">
        <v>598</v>
      </c>
      <c r="D174" s="136" t="s">
        <v>515</v>
      </c>
      <c r="E174" s="136" t="s">
        <v>90</v>
      </c>
      <c r="F174" s="136"/>
      <c r="G174" s="137">
        <v>300000</v>
      </c>
      <c r="H174" s="137">
        <v>300000</v>
      </c>
    </row>
    <row r="175" spans="1:8" ht="31.5">
      <c r="A175" s="272">
        <f t="shared" si="2"/>
        <v>164</v>
      </c>
      <c r="B175" s="135" t="s">
        <v>950</v>
      </c>
      <c r="C175" s="136" t="s">
        <v>598</v>
      </c>
      <c r="D175" s="136" t="s">
        <v>515</v>
      </c>
      <c r="E175" s="136" t="s">
        <v>90</v>
      </c>
      <c r="F175" s="136" t="s">
        <v>625</v>
      </c>
      <c r="G175" s="137">
        <v>300000</v>
      </c>
      <c r="H175" s="137">
        <v>300000</v>
      </c>
    </row>
    <row r="176" spans="1:8" ht="47.25">
      <c r="A176" s="272">
        <f t="shared" si="2"/>
        <v>165</v>
      </c>
      <c r="B176" s="135" t="s">
        <v>626</v>
      </c>
      <c r="C176" s="136" t="s">
        <v>598</v>
      </c>
      <c r="D176" s="136" t="s">
        <v>515</v>
      </c>
      <c r="E176" s="136" t="s">
        <v>90</v>
      </c>
      <c r="F176" s="136" t="s">
        <v>257</v>
      </c>
      <c r="G176" s="137">
        <v>300000</v>
      </c>
      <c r="H176" s="137">
        <v>300000</v>
      </c>
    </row>
    <row r="177" spans="1:8" ht="78.75">
      <c r="A177" s="272">
        <f t="shared" si="2"/>
        <v>166</v>
      </c>
      <c r="B177" s="135" t="s">
        <v>91</v>
      </c>
      <c r="C177" s="136" t="s">
        <v>598</v>
      </c>
      <c r="D177" s="136" t="s">
        <v>515</v>
      </c>
      <c r="E177" s="136" t="s">
        <v>92</v>
      </c>
      <c r="F177" s="136"/>
      <c r="G177" s="137">
        <v>6000</v>
      </c>
      <c r="H177" s="137">
        <v>6000</v>
      </c>
    </row>
    <row r="178" spans="1:8" ht="31.5">
      <c r="A178" s="272">
        <f t="shared" si="2"/>
        <v>167</v>
      </c>
      <c r="B178" s="135" t="s">
        <v>950</v>
      </c>
      <c r="C178" s="136" t="s">
        <v>598</v>
      </c>
      <c r="D178" s="136" t="s">
        <v>515</v>
      </c>
      <c r="E178" s="136" t="s">
        <v>92</v>
      </c>
      <c r="F178" s="136" t="s">
        <v>625</v>
      </c>
      <c r="G178" s="137">
        <v>6000</v>
      </c>
      <c r="H178" s="137">
        <v>6000</v>
      </c>
    </row>
    <row r="179" spans="1:8" ht="47.25">
      <c r="A179" s="272">
        <f t="shared" si="2"/>
        <v>168</v>
      </c>
      <c r="B179" s="135" t="s">
        <v>626</v>
      </c>
      <c r="C179" s="136" t="s">
        <v>598</v>
      </c>
      <c r="D179" s="136" t="s">
        <v>515</v>
      </c>
      <c r="E179" s="136" t="s">
        <v>92</v>
      </c>
      <c r="F179" s="136" t="s">
        <v>257</v>
      </c>
      <c r="G179" s="137">
        <v>6000</v>
      </c>
      <c r="H179" s="137">
        <v>6000</v>
      </c>
    </row>
    <row r="180" spans="1:8" ht="94.5">
      <c r="A180" s="272">
        <f t="shared" si="2"/>
        <v>169</v>
      </c>
      <c r="B180" s="135" t="s">
        <v>381</v>
      </c>
      <c r="C180" s="136" t="s">
        <v>598</v>
      </c>
      <c r="D180" s="136" t="s">
        <v>515</v>
      </c>
      <c r="E180" s="136" t="s">
        <v>93</v>
      </c>
      <c r="F180" s="136"/>
      <c r="G180" s="137">
        <v>251000</v>
      </c>
      <c r="H180" s="137">
        <v>264700</v>
      </c>
    </row>
    <row r="181" spans="1:8" ht="31.5">
      <c r="A181" s="272">
        <f t="shared" si="2"/>
        <v>170</v>
      </c>
      <c r="B181" s="135" t="s">
        <v>950</v>
      </c>
      <c r="C181" s="136" t="s">
        <v>598</v>
      </c>
      <c r="D181" s="136" t="s">
        <v>515</v>
      </c>
      <c r="E181" s="136" t="s">
        <v>93</v>
      </c>
      <c r="F181" s="136" t="s">
        <v>625</v>
      </c>
      <c r="G181" s="137">
        <v>251000</v>
      </c>
      <c r="H181" s="137">
        <v>264700</v>
      </c>
    </row>
    <row r="182" spans="1:8" ht="47.25">
      <c r="A182" s="272">
        <f t="shared" si="2"/>
        <v>171</v>
      </c>
      <c r="B182" s="135" t="s">
        <v>626</v>
      </c>
      <c r="C182" s="136" t="s">
        <v>598</v>
      </c>
      <c r="D182" s="136" t="s">
        <v>515</v>
      </c>
      <c r="E182" s="136" t="s">
        <v>93</v>
      </c>
      <c r="F182" s="136" t="s">
        <v>257</v>
      </c>
      <c r="G182" s="137">
        <v>251000</v>
      </c>
      <c r="H182" s="137">
        <v>264700</v>
      </c>
    </row>
    <row r="183" spans="1:8" ht="78.75">
      <c r="A183" s="272">
        <f t="shared" si="2"/>
        <v>172</v>
      </c>
      <c r="B183" s="135" t="s">
        <v>1725</v>
      </c>
      <c r="C183" s="136" t="s">
        <v>598</v>
      </c>
      <c r="D183" s="136" t="s">
        <v>515</v>
      </c>
      <c r="E183" s="136" t="s">
        <v>1726</v>
      </c>
      <c r="F183" s="136"/>
      <c r="G183" s="137">
        <v>1000</v>
      </c>
      <c r="H183" s="137">
        <v>1000</v>
      </c>
    </row>
    <row r="184" spans="1:8" ht="31.5">
      <c r="A184" s="272">
        <f t="shared" si="2"/>
        <v>173</v>
      </c>
      <c r="B184" s="135" t="s">
        <v>950</v>
      </c>
      <c r="C184" s="136" t="s">
        <v>598</v>
      </c>
      <c r="D184" s="136" t="s">
        <v>515</v>
      </c>
      <c r="E184" s="136" t="s">
        <v>1726</v>
      </c>
      <c r="F184" s="136" t="s">
        <v>625</v>
      </c>
      <c r="G184" s="137">
        <v>1000</v>
      </c>
      <c r="H184" s="137">
        <v>1000</v>
      </c>
    </row>
    <row r="185" spans="1:8" ht="47.25">
      <c r="A185" s="272">
        <f t="shared" si="2"/>
        <v>174</v>
      </c>
      <c r="B185" s="135" t="s">
        <v>626</v>
      </c>
      <c r="C185" s="136" t="s">
        <v>598</v>
      </c>
      <c r="D185" s="136" t="s">
        <v>515</v>
      </c>
      <c r="E185" s="136" t="s">
        <v>1726</v>
      </c>
      <c r="F185" s="136" t="s">
        <v>257</v>
      </c>
      <c r="G185" s="137">
        <v>1000</v>
      </c>
      <c r="H185" s="137">
        <v>1000</v>
      </c>
    </row>
    <row r="186" spans="1:8" ht="15.75">
      <c r="A186" s="272">
        <f t="shared" si="2"/>
        <v>175</v>
      </c>
      <c r="B186" s="135" t="s">
        <v>1697</v>
      </c>
      <c r="C186" s="136" t="s">
        <v>598</v>
      </c>
      <c r="D186" s="136" t="s">
        <v>1698</v>
      </c>
      <c r="E186" s="136"/>
      <c r="F186" s="136"/>
      <c r="G186" s="137">
        <v>0</v>
      </c>
      <c r="H186" s="137">
        <v>0</v>
      </c>
    </row>
    <row r="187" spans="1:8" ht="63">
      <c r="A187" s="272">
        <f t="shared" si="2"/>
        <v>176</v>
      </c>
      <c r="B187" s="135" t="s">
        <v>649</v>
      </c>
      <c r="C187" s="136" t="s">
        <v>598</v>
      </c>
      <c r="D187" s="136" t="s">
        <v>1698</v>
      </c>
      <c r="E187" s="136" t="s">
        <v>650</v>
      </c>
      <c r="F187" s="136"/>
      <c r="G187" s="137">
        <v>0</v>
      </c>
      <c r="H187" s="137">
        <v>0</v>
      </c>
    </row>
    <row r="188" spans="1:8" ht="63">
      <c r="A188" s="272">
        <f t="shared" si="2"/>
        <v>177</v>
      </c>
      <c r="B188" s="135" t="s">
        <v>651</v>
      </c>
      <c r="C188" s="136" t="s">
        <v>598</v>
      </c>
      <c r="D188" s="136" t="s">
        <v>1698</v>
      </c>
      <c r="E188" s="136" t="s">
        <v>652</v>
      </c>
      <c r="F188" s="136"/>
      <c r="G188" s="137">
        <v>0</v>
      </c>
      <c r="H188" s="137">
        <v>0</v>
      </c>
    </row>
    <row r="189" spans="1:8" ht="173.25">
      <c r="A189" s="272">
        <f t="shared" si="2"/>
        <v>178</v>
      </c>
      <c r="B189" s="138" t="s">
        <v>653</v>
      </c>
      <c r="C189" s="136" t="s">
        <v>598</v>
      </c>
      <c r="D189" s="136" t="s">
        <v>1698</v>
      </c>
      <c r="E189" s="136" t="s">
        <v>654</v>
      </c>
      <c r="F189" s="136"/>
      <c r="G189" s="137">
        <v>0</v>
      </c>
      <c r="H189" s="137">
        <v>0</v>
      </c>
    </row>
    <row r="190" spans="1:8" ht="15.75">
      <c r="A190" s="272">
        <f t="shared" si="2"/>
        <v>179</v>
      </c>
      <c r="B190" s="135" t="s">
        <v>540</v>
      </c>
      <c r="C190" s="136" t="s">
        <v>598</v>
      </c>
      <c r="D190" s="136" t="s">
        <v>1698</v>
      </c>
      <c r="E190" s="136" t="s">
        <v>654</v>
      </c>
      <c r="F190" s="136" t="s">
        <v>541</v>
      </c>
      <c r="G190" s="137">
        <v>0</v>
      </c>
      <c r="H190" s="137">
        <v>0</v>
      </c>
    </row>
    <row r="191" spans="1:8" ht="63">
      <c r="A191" s="272">
        <f t="shared" si="2"/>
        <v>180</v>
      </c>
      <c r="B191" s="135" t="s">
        <v>953</v>
      </c>
      <c r="C191" s="136" t="s">
        <v>598</v>
      </c>
      <c r="D191" s="136" t="s">
        <v>1698</v>
      </c>
      <c r="E191" s="136" t="s">
        <v>654</v>
      </c>
      <c r="F191" s="136" t="s">
        <v>559</v>
      </c>
      <c r="G191" s="137">
        <v>0</v>
      </c>
      <c r="H191" s="137">
        <v>0</v>
      </c>
    </row>
    <row r="192" spans="1:8" ht="63">
      <c r="A192" s="272">
        <f t="shared" si="2"/>
        <v>181</v>
      </c>
      <c r="B192" s="135" t="s">
        <v>655</v>
      </c>
      <c r="C192" s="136" t="s">
        <v>598</v>
      </c>
      <c r="D192" s="136" t="s">
        <v>1698</v>
      </c>
      <c r="E192" s="136" t="s">
        <v>656</v>
      </c>
      <c r="F192" s="136"/>
      <c r="G192" s="137">
        <v>0</v>
      </c>
      <c r="H192" s="137">
        <v>0</v>
      </c>
    </row>
    <row r="193" spans="1:8" ht="173.25">
      <c r="A193" s="272">
        <f t="shared" si="2"/>
        <v>182</v>
      </c>
      <c r="B193" s="138" t="s">
        <v>657</v>
      </c>
      <c r="C193" s="136" t="s">
        <v>598</v>
      </c>
      <c r="D193" s="136" t="s">
        <v>1698</v>
      </c>
      <c r="E193" s="136" t="s">
        <v>658</v>
      </c>
      <c r="F193" s="136"/>
      <c r="G193" s="137">
        <v>0</v>
      </c>
      <c r="H193" s="137">
        <v>0</v>
      </c>
    </row>
    <row r="194" spans="1:8" ht="15.75">
      <c r="A194" s="272">
        <f t="shared" si="2"/>
        <v>183</v>
      </c>
      <c r="B194" s="135" t="s">
        <v>540</v>
      </c>
      <c r="C194" s="136" t="s">
        <v>598</v>
      </c>
      <c r="D194" s="136" t="s">
        <v>1698</v>
      </c>
      <c r="E194" s="136" t="s">
        <v>658</v>
      </c>
      <c r="F194" s="136" t="s">
        <v>541</v>
      </c>
      <c r="G194" s="137">
        <v>0</v>
      </c>
      <c r="H194" s="137">
        <v>0</v>
      </c>
    </row>
    <row r="195" spans="1:8" ht="63">
      <c r="A195" s="272">
        <f t="shared" si="2"/>
        <v>184</v>
      </c>
      <c r="B195" s="135" t="s">
        <v>953</v>
      </c>
      <c r="C195" s="136" t="s">
        <v>598</v>
      </c>
      <c r="D195" s="136" t="s">
        <v>1698</v>
      </c>
      <c r="E195" s="136" t="s">
        <v>658</v>
      </c>
      <c r="F195" s="136" t="s">
        <v>559</v>
      </c>
      <c r="G195" s="137">
        <v>0</v>
      </c>
      <c r="H195" s="137">
        <v>0</v>
      </c>
    </row>
    <row r="196" spans="1:8" ht="15.75">
      <c r="A196" s="272">
        <f t="shared" si="2"/>
        <v>185</v>
      </c>
      <c r="B196" s="135" t="s">
        <v>382</v>
      </c>
      <c r="C196" s="136" t="s">
        <v>598</v>
      </c>
      <c r="D196" s="136" t="s">
        <v>505</v>
      </c>
      <c r="E196" s="136"/>
      <c r="F196" s="136"/>
      <c r="G196" s="137">
        <v>44141952</v>
      </c>
      <c r="H196" s="137">
        <v>44071614</v>
      </c>
    </row>
    <row r="197" spans="1:8" ht="15.75">
      <c r="A197" s="272">
        <f t="shared" si="2"/>
        <v>186</v>
      </c>
      <c r="B197" s="135" t="s">
        <v>995</v>
      </c>
      <c r="C197" s="136" t="s">
        <v>598</v>
      </c>
      <c r="D197" s="136" t="s">
        <v>996</v>
      </c>
      <c r="E197" s="136"/>
      <c r="F197" s="136"/>
      <c r="G197" s="137">
        <v>0</v>
      </c>
      <c r="H197" s="137">
        <v>0</v>
      </c>
    </row>
    <row r="198" spans="1:8" ht="47.25">
      <c r="A198" s="272">
        <f t="shared" si="2"/>
        <v>187</v>
      </c>
      <c r="B198" s="135" t="s">
        <v>329</v>
      </c>
      <c r="C198" s="136" t="s">
        <v>598</v>
      </c>
      <c r="D198" s="136" t="s">
        <v>996</v>
      </c>
      <c r="E198" s="136" t="s">
        <v>12</v>
      </c>
      <c r="F198" s="136"/>
      <c r="G198" s="137">
        <v>0</v>
      </c>
      <c r="H198" s="137">
        <v>0</v>
      </c>
    </row>
    <row r="199" spans="1:8" ht="31.5">
      <c r="A199" s="272">
        <f t="shared" si="2"/>
        <v>188</v>
      </c>
      <c r="B199" s="135" t="s">
        <v>332</v>
      </c>
      <c r="C199" s="136" t="s">
        <v>598</v>
      </c>
      <c r="D199" s="136" t="s">
        <v>996</v>
      </c>
      <c r="E199" s="136" t="s">
        <v>14</v>
      </c>
      <c r="F199" s="136"/>
      <c r="G199" s="137">
        <v>0</v>
      </c>
      <c r="H199" s="137">
        <v>0</v>
      </c>
    </row>
    <row r="200" spans="1:8" ht="94.5">
      <c r="A200" s="272">
        <f t="shared" si="2"/>
        <v>189</v>
      </c>
      <c r="B200" s="135" t="s">
        <v>993</v>
      </c>
      <c r="C200" s="136" t="s">
        <v>598</v>
      </c>
      <c r="D200" s="136" t="s">
        <v>996</v>
      </c>
      <c r="E200" s="136" t="s">
        <v>994</v>
      </c>
      <c r="F200" s="136"/>
      <c r="G200" s="137">
        <v>0</v>
      </c>
      <c r="H200" s="137">
        <v>0</v>
      </c>
    </row>
    <row r="201" spans="1:8" ht="31.5">
      <c r="A201" s="272">
        <f t="shared" si="2"/>
        <v>190</v>
      </c>
      <c r="B201" s="135" t="s">
        <v>950</v>
      </c>
      <c r="C201" s="136" t="s">
        <v>598</v>
      </c>
      <c r="D201" s="136" t="s">
        <v>996</v>
      </c>
      <c r="E201" s="136" t="s">
        <v>994</v>
      </c>
      <c r="F201" s="136" t="s">
        <v>625</v>
      </c>
      <c r="G201" s="137">
        <v>0</v>
      </c>
      <c r="H201" s="137">
        <v>0</v>
      </c>
    </row>
    <row r="202" spans="1:8" ht="47.25">
      <c r="A202" s="272">
        <f t="shared" si="2"/>
        <v>191</v>
      </c>
      <c r="B202" s="135" t="s">
        <v>626</v>
      </c>
      <c r="C202" s="136" t="s">
        <v>598</v>
      </c>
      <c r="D202" s="136" t="s">
        <v>996</v>
      </c>
      <c r="E202" s="136" t="s">
        <v>994</v>
      </c>
      <c r="F202" s="136" t="s">
        <v>257</v>
      </c>
      <c r="G202" s="137">
        <v>0</v>
      </c>
      <c r="H202" s="137">
        <v>0</v>
      </c>
    </row>
    <row r="203" spans="1:8" ht="15.75">
      <c r="A203" s="272">
        <f t="shared" si="2"/>
        <v>192</v>
      </c>
      <c r="B203" s="135" t="s">
        <v>554</v>
      </c>
      <c r="C203" s="136" t="s">
        <v>598</v>
      </c>
      <c r="D203" s="136" t="s">
        <v>599</v>
      </c>
      <c r="E203" s="136"/>
      <c r="F203" s="136"/>
      <c r="G203" s="137">
        <v>40689200</v>
      </c>
      <c r="H203" s="137">
        <v>40689200</v>
      </c>
    </row>
    <row r="204" spans="1:8" ht="63">
      <c r="A204" s="272">
        <f t="shared" si="2"/>
        <v>193</v>
      </c>
      <c r="B204" s="135" t="s">
        <v>383</v>
      </c>
      <c r="C204" s="136" t="s">
        <v>598</v>
      </c>
      <c r="D204" s="136" t="s">
        <v>599</v>
      </c>
      <c r="E204" s="136" t="s">
        <v>32</v>
      </c>
      <c r="F204" s="136"/>
      <c r="G204" s="137">
        <v>40689200</v>
      </c>
      <c r="H204" s="137">
        <v>40689200</v>
      </c>
    </row>
    <row r="205" spans="1:8" ht="31.5">
      <c r="A205" s="272">
        <f t="shared" si="2"/>
        <v>194</v>
      </c>
      <c r="B205" s="135" t="s">
        <v>384</v>
      </c>
      <c r="C205" s="136" t="s">
        <v>598</v>
      </c>
      <c r="D205" s="136" t="s">
        <v>599</v>
      </c>
      <c r="E205" s="136" t="s">
        <v>33</v>
      </c>
      <c r="F205" s="136"/>
      <c r="G205" s="137">
        <v>40689200</v>
      </c>
      <c r="H205" s="137">
        <v>40689200</v>
      </c>
    </row>
    <row r="206" spans="1:8" ht="126">
      <c r="A206" s="272">
        <f t="shared" ref="A206:A269" si="3">A205+1</f>
        <v>195</v>
      </c>
      <c r="B206" s="138" t="s">
        <v>1727</v>
      </c>
      <c r="C206" s="136" t="s">
        <v>598</v>
      </c>
      <c r="D206" s="136" t="s">
        <v>599</v>
      </c>
      <c r="E206" s="136" t="s">
        <v>1728</v>
      </c>
      <c r="F206" s="136"/>
      <c r="G206" s="137">
        <v>0</v>
      </c>
      <c r="H206" s="137">
        <v>0</v>
      </c>
    </row>
    <row r="207" spans="1:8" ht="31.5">
      <c r="A207" s="272">
        <f t="shared" si="3"/>
        <v>196</v>
      </c>
      <c r="B207" s="135" t="s">
        <v>950</v>
      </c>
      <c r="C207" s="136" t="s">
        <v>598</v>
      </c>
      <c r="D207" s="136" t="s">
        <v>599</v>
      </c>
      <c r="E207" s="136" t="s">
        <v>1728</v>
      </c>
      <c r="F207" s="136" t="s">
        <v>625</v>
      </c>
      <c r="G207" s="137">
        <v>0</v>
      </c>
      <c r="H207" s="137">
        <v>0</v>
      </c>
    </row>
    <row r="208" spans="1:8" ht="47.25">
      <c r="A208" s="272">
        <f t="shared" si="3"/>
        <v>197</v>
      </c>
      <c r="B208" s="135" t="s">
        <v>626</v>
      </c>
      <c r="C208" s="136" t="s">
        <v>598</v>
      </c>
      <c r="D208" s="136" t="s">
        <v>599</v>
      </c>
      <c r="E208" s="136" t="s">
        <v>1728</v>
      </c>
      <c r="F208" s="136" t="s">
        <v>257</v>
      </c>
      <c r="G208" s="137">
        <v>0</v>
      </c>
      <c r="H208" s="137">
        <v>0</v>
      </c>
    </row>
    <row r="209" spans="1:8" ht="220.5">
      <c r="A209" s="272">
        <f t="shared" si="3"/>
        <v>198</v>
      </c>
      <c r="B209" s="138" t="s">
        <v>385</v>
      </c>
      <c r="C209" s="136" t="s">
        <v>598</v>
      </c>
      <c r="D209" s="136" t="s">
        <v>599</v>
      </c>
      <c r="E209" s="136" t="s">
        <v>94</v>
      </c>
      <c r="F209" s="136"/>
      <c r="G209" s="137">
        <v>40689200</v>
      </c>
      <c r="H209" s="137">
        <v>40689200</v>
      </c>
    </row>
    <row r="210" spans="1:8" ht="15.75">
      <c r="A210" s="272">
        <f t="shared" si="3"/>
        <v>199</v>
      </c>
      <c r="B210" s="135" t="s">
        <v>540</v>
      </c>
      <c r="C210" s="136" t="s">
        <v>598</v>
      </c>
      <c r="D210" s="136" t="s">
        <v>599</v>
      </c>
      <c r="E210" s="136" t="s">
        <v>94</v>
      </c>
      <c r="F210" s="136" t="s">
        <v>541</v>
      </c>
      <c r="G210" s="137">
        <v>40689200</v>
      </c>
      <c r="H210" s="137">
        <v>40689200</v>
      </c>
    </row>
    <row r="211" spans="1:8" ht="63">
      <c r="A211" s="272">
        <f t="shared" si="3"/>
        <v>200</v>
      </c>
      <c r="B211" s="135" t="s">
        <v>953</v>
      </c>
      <c r="C211" s="136" t="s">
        <v>598</v>
      </c>
      <c r="D211" s="136" t="s">
        <v>599</v>
      </c>
      <c r="E211" s="136" t="s">
        <v>94</v>
      </c>
      <c r="F211" s="136" t="s">
        <v>559</v>
      </c>
      <c r="G211" s="137">
        <v>40689200</v>
      </c>
      <c r="H211" s="137">
        <v>40689200</v>
      </c>
    </row>
    <row r="212" spans="1:8" ht="47.25">
      <c r="A212" s="272">
        <f t="shared" si="3"/>
        <v>201</v>
      </c>
      <c r="B212" s="135" t="s">
        <v>539</v>
      </c>
      <c r="C212" s="136" t="s">
        <v>598</v>
      </c>
      <c r="D212" s="136" t="s">
        <v>599</v>
      </c>
      <c r="E212" s="136" t="s">
        <v>19</v>
      </c>
      <c r="F212" s="136"/>
      <c r="G212" s="137">
        <v>0</v>
      </c>
      <c r="H212" s="137">
        <v>0</v>
      </c>
    </row>
    <row r="213" spans="1:8" ht="31.5">
      <c r="A213" s="272">
        <f t="shared" si="3"/>
        <v>202</v>
      </c>
      <c r="B213" s="135" t="s">
        <v>1714</v>
      </c>
      <c r="C213" s="136" t="s">
        <v>598</v>
      </c>
      <c r="D213" s="136" t="s">
        <v>599</v>
      </c>
      <c r="E213" s="136" t="s">
        <v>1715</v>
      </c>
      <c r="F213" s="136"/>
      <c r="G213" s="137">
        <v>0</v>
      </c>
      <c r="H213" s="137">
        <v>0</v>
      </c>
    </row>
    <row r="214" spans="1:8" ht="157.5">
      <c r="A214" s="272">
        <f t="shared" si="3"/>
        <v>203</v>
      </c>
      <c r="B214" s="138" t="s">
        <v>1716</v>
      </c>
      <c r="C214" s="136" t="s">
        <v>598</v>
      </c>
      <c r="D214" s="136" t="s">
        <v>599</v>
      </c>
      <c r="E214" s="136" t="s">
        <v>1717</v>
      </c>
      <c r="F214" s="136"/>
      <c r="G214" s="137">
        <v>0</v>
      </c>
      <c r="H214" s="137">
        <v>0</v>
      </c>
    </row>
    <row r="215" spans="1:8" ht="31.5">
      <c r="A215" s="272">
        <f t="shared" si="3"/>
        <v>204</v>
      </c>
      <c r="B215" s="135" t="s">
        <v>950</v>
      </c>
      <c r="C215" s="136" t="s">
        <v>598</v>
      </c>
      <c r="D215" s="136" t="s">
        <v>599</v>
      </c>
      <c r="E215" s="136" t="s">
        <v>1717</v>
      </c>
      <c r="F215" s="136" t="s">
        <v>625</v>
      </c>
      <c r="G215" s="137">
        <v>0</v>
      </c>
      <c r="H215" s="137">
        <v>0</v>
      </c>
    </row>
    <row r="216" spans="1:8" ht="47.25">
      <c r="A216" s="272">
        <f t="shared" si="3"/>
        <v>205</v>
      </c>
      <c r="B216" s="135" t="s">
        <v>626</v>
      </c>
      <c r="C216" s="136" t="s">
        <v>598</v>
      </c>
      <c r="D216" s="136" t="s">
        <v>599</v>
      </c>
      <c r="E216" s="136" t="s">
        <v>1729</v>
      </c>
      <c r="F216" s="136" t="s">
        <v>257</v>
      </c>
      <c r="G216" s="137">
        <v>0</v>
      </c>
      <c r="H216" s="137">
        <v>0</v>
      </c>
    </row>
    <row r="217" spans="1:8" ht="31.5">
      <c r="A217" s="272">
        <f t="shared" si="3"/>
        <v>206</v>
      </c>
      <c r="B217" s="135" t="s">
        <v>555</v>
      </c>
      <c r="C217" s="136" t="s">
        <v>598</v>
      </c>
      <c r="D217" s="136" t="s">
        <v>600</v>
      </c>
      <c r="E217" s="136"/>
      <c r="F217" s="136"/>
      <c r="G217" s="137">
        <v>3452752</v>
      </c>
      <c r="H217" s="137">
        <v>3382414</v>
      </c>
    </row>
    <row r="218" spans="1:8" ht="63">
      <c r="A218" s="272">
        <f t="shared" si="3"/>
        <v>207</v>
      </c>
      <c r="B218" s="135" t="s">
        <v>383</v>
      </c>
      <c r="C218" s="136" t="s">
        <v>598</v>
      </c>
      <c r="D218" s="136" t="s">
        <v>600</v>
      </c>
      <c r="E218" s="136" t="s">
        <v>32</v>
      </c>
      <c r="F218" s="136"/>
      <c r="G218" s="137">
        <v>3452752</v>
      </c>
      <c r="H218" s="137">
        <v>3382414</v>
      </c>
    </row>
    <row r="219" spans="1:8" ht="31.5">
      <c r="A219" s="272">
        <f t="shared" si="3"/>
        <v>208</v>
      </c>
      <c r="B219" s="135" t="s">
        <v>384</v>
      </c>
      <c r="C219" s="136" t="s">
        <v>598</v>
      </c>
      <c r="D219" s="136" t="s">
        <v>600</v>
      </c>
      <c r="E219" s="136" t="s">
        <v>33</v>
      </c>
      <c r="F219" s="136"/>
      <c r="G219" s="137">
        <v>0</v>
      </c>
      <c r="H219" s="137">
        <v>0</v>
      </c>
    </row>
    <row r="220" spans="1:8" ht="299.25">
      <c r="A220" s="272">
        <f t="shared" si="3"/>
        <v>209</v>
      </c>
      <c r="B220" s="138" t="s">
        <v>1008</v>
      </c>
      <c r="C220" s="136" t="s">
        <v>598</v>
      </c>
      <c r="D220" s="136" t="s">
        <v>600</v>
      </c>
      <c r="E220" s="136" t="s">
        <v>992</v>
      </c>
      <c r="F220" s="136"/>
      <c r="G220" s="137">
        <v>0</v>
      </c>
      <c r="H220" s="137">
        <v>0</v>
      </c>
    </row>
    <row r="221" spans="1:8" ht="31.5">
      <c r="A221" s="272">
        <f t="shared" si="3"/>
        <v>210</v>
      </c>
      <c r="B221" s="135" t="s">
        <v>950</v>
      </c>
      <c r="C221" s="136" t="s">
        <v>598</v>
      </c>
      <c r="D221" s="136" t="s">
        <v>600</v>
      </c>
      <c r="E221" s="136" t="s">
        <v>992</v>
      </c>
      <c r="F221" s="136" t="s">
        <v>625</v>
      </c>
      <c r="G221" s="137">
        <v>0</v>
      </c>
      <c r="H221" s="137">
        <v>0</v>
      </c>
    </row>
    <row r="222" spans="1:8" ht="47.25">
      <c r="A222" s="272">
        <f t="shared" si="3"/>
        <v>211</v>
      </c>
      <c r="B222" s="135" t="s">
        <v>626</v>
      </c>
      <c r="C222" s="136" t="s">
        <v>598</v>
      </c>
      <c r="D222" s="136" t="s">
        <v>600</v>
      </c>
      <c r="E222" s="136" t="s">
        <v>992</v>
      </c>
      <c r="F222" s="136" t="s">
        <v>257</v>
      </c>
      <c r="G222" s="137">
        <v>0</v>
      </c>
      <c r="H222" s="137">
        <v>0</v>
      </c>
    </row>
    <row r="223" spans="1:8" ht="31.5">
      <c r="A223" s="272">
        <f t="shared" si="3"/>
        <v>212</v>
      </c>
      <c r="B223" s="135" t="s">
        <v>386</v>
      </c>
      <c r="C223" s="136" t="s">
        <v>598</v>
      </c>
      <c r="D223" s="136" t="s">
        <v>600</v>
      </c>
      <c r="E223" s="136" t="s">
        <v>34</v>
      </c>
      <c r="F223" s="136"/>
      <c r="G223" s="137">
        <v>3452752</v>
      </c>
      <c r="H223" s="137">
        <v>3382414</v>
      </c>
    </row>
    <row r="224" spans="1:8" ht="126">
      <c r="A224" s="272">
        <f t="shared" si="3"/>
        <v>213</v>
      </c>
      <c r="B224" s="138" t="s">
        <v>387</v>
      </c>
      <c r="C224" s="136" t="s">
        <v>598</v>
      </c>
      <c r="D224" s="136" t="s">
        <v>600</v>
      </c>
      <c r="E224" s="136" t="s">
        <v>95</v>
      </c>
      <c r="F224" s="136"/>
      <c r="G224" s="137">
        <v>1273252</v>
      </c>
      <c r="H224" s="137">
        <v>1273252</v>
      </c>
    </row>
    <row r="225" spans="1:8" ht="78.75">
      <c r="A225" s="272">
        <f t="shared" si="3"/>
        <v>214</v>
      </c>
      <c r="B225" s="135" t="s">
        <v>623</v>
      </c>
      <c r="C225" s="136" t="s">
        <v>598</v>
      </c>
      <c r="D225" s="136" t="s">
        <v>600</v>
      </c>
      <c r="E225" s="136" t="s">
        <v>95</v>
      </c>
      <c r="F225" s="136" t="s">
        <v>256</v>
      </c>
      <c r="G225" s="137">
        <v>1234752</v>
      </c>
      <c r="H225" s="137">
        <v>1234752</v>
      </c>
    </row>
    <row r="226" spans="1:8" ht="31.5">
      <c r="A226" s="272">
        <f t="shared" si="3"/>
        <v>215</v>
      </c>
      <c r="B226" s="135" t="s">
        <v>388</v>
      </c>
      <c r="C226" s="136" t="s">
        <v>598</v>
      </c>
      <c r="D226" s="136" t="s">
        <v>600</v>
      </c>
      <c r="E226" s="136" t="s">
        <v>95</v>
      </c>
      <c r="F226" s="136" t="s">
        <v>546</v>
      </c>
      <c r="G226" s="137">
        <v>1234752</v>
      </c>
      <c r="H226" s="137">
        <v>1234752</v>
      </c>
    </row>
    <row r="227" spans="1:8" ht="31.5">
      <c r="A227" s="272">
        <f t="shared" si="3"/>
        <v>216</v>
      </c>
      <c r="B227" s="135" t="s">
        <v>950</v>
      </c>
      <c r="C227" s="136" t="s">
        <v>598</v>
      </c>
      <c r="D227" s="136" t="s">
        <v>600</v>
      </c>
      <c r="E227" s="136" t="s">
        <v>95</v>
      </c>
      <c r="F227" s="136" t="s">
        <v>625</v>
      </c>
      <c r="G227" s="137">
        <v>38500</v>
      </c>
      <c r="H227" s="137">
        <v>38500</v>
      </c>
    </row>
    <row r="228" spans="1:8" ht="47.25">
      <c r="A228" s="272">
        <f t="shared" si="3"/>
        <v>217</v>
      </c>
      <c r="B228" s="135" t="s">
        <v>626</v>
      </c>
      <c r="C228" s="136" t="s">
        <v>598</v>
      </c>
      <c r="D228" s="136" t="s">
        <v>600</v>
      </c>
      <c r="E228" s="136" t="s">
        <v>95</v>
      </c>
      <c r="F228" s="136" t="s">
        <v>257</v>
      </c>
      <c r="G228" s="137">
        <v>38500</v>
      </c>
      <c r="H228" s="137">
        <v>38500</v>
      </c>
    </row>
    <row r="229" spans="1:8" ht="126">
      <c r="A229" s="272">
        <f t="shared" si="3"/>
        <v>218</v>
      </c>
      <c r="B229" s="138" t="s">
        <v>393</v>
      </c>
      <c r="C229" s="136" t="s">
        <v>598</v>
      </c>
      <c r="D229" s="136" t="s">
        <v>600</v>
      </c>
      <c r="E229" s="136" t="s">
        <v>96</v>
      </c>
      <c r="F229" s="136"/>
      <c r="G229" s="137">
        <v>2179500</v>
      </c>
      <c r="H229" s="137">
        <v>2109162</v>
      </c>
    </row>
    <row r="230" spans="1:8" ht="78.75">
      <c r="A230" s="272">
        <f t="shared" si="3"/>
        <v>219</v>
      </c>
      <c r="B230" s="135" t="s">
        <v>623</v>
      </c>
      <c r="C230" s="136" t="s">
        <v>598</v>
      </c>
      <c r="D230" s="136" t="s">
        <v>600</v>
      </c>
      <c r="E230" s="136" t="s">
        <v>96</v>
      </c>
      <c r="F230" s="136" t="s">
        <v>256</v>
      </c>
      <c r="G230" s="137">
        <v>2149602.7799999998</v>
      </c>
      <c r="H230" s="137">
        <v>2109162</v>
      </c>
    </row>
    <row r="231" spans="1:8" ht="31.5">
      <c r="A231" s="272">
        <f t="shared" si="3"/>
        <v>220</v>
      </c>
      <c r="B231" s="135" t="s">
        <v>388</v>
      </c>
      <c r="C231" s="136" t="s">
        <v>598</v>
      </c>
      <c r="D231" s="136" t="s">
        <v>600</v>
      </c>
      <c r="E231" s="136" t="s">
        <v>96</v>
      </c>
      <c r="F231" s="136" t="s">
        <v>546</v>
      </c>
      <c r="G231" s="137">
        <v>2149602.7799999998</v>
      </c>
      <c r="H231" s="137">
        <v>2109162</v>
      </c>
    </row>
    <row r="232" spans="1:8" ht="31.5">
      <c r="A232" s="272">
        <f t="shared" si="3"/>
        <v>221</v>
      </c>
      <c r="B232" s="135" t="s">
        <v>950</v>
      </c>
      <c r="C232" s="136" t="s">
        <v>598</v>
      </c>
      <c r="D232" s="136" t="s">
        <v>600</v>
      </c>
      <c r="E232" s="136" t="s">
        <v>96</v>
      </c>
      <c r="F232" s="136" t="s">
        <v>625</v>
      </c>
      <c r="G232" s="137">
        <v>29897.22</v>
      </c>
      <c r="H232" s="137">
        <v>0</v>
      </c>
    </row>
    <row r="233" spans="1:8" ht="47.25">
      <c r="A233" s="272">
        <f t="shared" si="3"/>
        <v>222</v>
      </c>
      <c r="B233" s="135" t="s">
        <v>626</v>
      </c>
      <c r="C233" s="136" t="s">
        <v>598</v>
      </c>
      <c r="D233" s="136" t="s">
        <v>600</v>
      </c>
      <c r="E233" s="136" t="s">
        <v>96</v>
      </c>
      <c r="F233" s="136" t="s">
        <v>257</v>
      </c>
      <c r="G233" s="137">
        <v>29897.22</v>
      </c>
      <c r="H233" s="137">
        <v>0</v>
      </c>
    </row>
    <row r="234" spans="1:8" ht="15.75">
      <c r="A234" s="272">
        <f t="shared" si="3"/>
        <v>223</v>
      </c>
      <c r="B234" s="135" t="s">
        <v>35</v>
      </c>
      <c r="C234" s="136" t="s">
        <v>598</v>
      </c>
      <c r="D234" s="136" t="s">
        <v>0</v>
      </c>
      <c r="E234" s="136"/>
      <c r="F234" s="136"/>
      <c r="G234" s="137">
        <v>50000</v>
      </c>
      <c r="H234" s="137">
        <v>50000</v>
      </c>
    </row>
    <row r="235" spans="1:8" ht="31.5">
      <c r="A235" s="272">
        <f t="shared" si="3"/>
        <v>224</v>
      </c>
      <c r="B235" s="135" t="s">
        <v>36</v>
      </c>
      <c r="C235" s="136" t="s">
        <v>598</v>
      </c>
      <c r="D235" s="136" t="s">
        <v>1</v>
      </c>
      <c r="E235" s="136"/>
      <c r="F235" s="136"/>
      <c r="G235" s="137">
        <v>50000</v>
      </c>
      <c r="H235" s="137">
        <v>50000</v>
      </c>
    </row>
    <row r="236" spans="1:8" ht="31.5">
      <c r="A236" s="272">
        <f t="shared" si="3"/>
        <v>225</v>
      </c>
      <c r="B236" s="135" t="s">
        <v>1002</v>
      </c>
      <c r="C236" s="136" t="s">
        <v>598</v>
      </c>
      <c r="D236" s="136" t="s">
        <v>1</v>
      </c>
      <c r="E236" s="136" t="s">
        <v>37</v>
      </c>
      <c r="F236" s="136"/>
      <c r="G236" s="137">
        <v>50000</v>
      </c>
      <c r="H236" s="137">
        <v>50000</v>
      </c>
    </row>
    <row r="237" spans="1:8" ht="31.5">
      <c r="A237" s="272">
        <f t="shared" si="3"/>
        <v>226</v>
      </c>
      <c r="B237" s="135" t="s">
        <v>38</v>
      </c>
      <c r="C237" s="136" t="s">
        <v>598</v>
      </c>
      <c r="D237" s="136" t="s">
        <v>1</v>
      </c>
      <c r="E237" s="136" t="s">
        <v>39</v>
      </c>
      <c r="F237" s="136"/>
      <c r="G237" s="137">
        <v>50000</v>
      </c>
      <c r="H237" s="137">
        <v>50000</v>
      </c>
    </row>
    <row r="238" spans="1:8" ht="63">
      <c r="A238" s="272">
        <f t="shared" si="3"/>
        <v>227</v>
      </c>
      <c r="B238" s="135" t="s">
        <v>97</v>
      </c>
      <c r="C238" s="136" t="s">
        <v>598</v>
      </c>
      <c r="D238" s="136" t="s">
        <v>1</v>
      </c>
      <c r="E238" s="136" t="s">
        <v>98</v>
      </c>
      <c r="F238" s="136"/>
      <c r="G238" s="137">
        <v>50000</v>
      </c>
      <c r="H238" s="137">
        <v>50000</v>
      </c>
    </row>
    <row r="239" spans="1:8" ht="31.5">
      <c r="A239" s="272">
        <f t="shared" si="3"/>
        <v>228</v>
      </c>
      <c r="B239" s="135" t="s">
        <v>950</v>
      </c>
      <c r="C239" s="136" t="s">
        <v>598</v>
      </c>
      <c r="D239" s="136" t="s">
        <v>1</v>
      </c>
      <c r="E239" s="136" t="s">
        <v>98</v>
      </c>
      <c r="F239" s="136" t="s">
        <v>625</v>
      </c>
      <c r="G239" s="137">
        <v>50000</v>
      </c>
      <c r="H239" s="137">
        <v>50000</v>
      </c>
    </row>
    <row r="240" spans="1:8" ht="47.25">
      <c r="A240" s="272">
        <f t="shared" si="3"/>
        <v>229</v>
      </c>
      <c r="B240" s="135" t="s">
        <v>626</v>
      </c>
      <c r="C240" s="136" t="s">
        <v>598</v>
      </c>
      <c r="D240" s="136" t="s">
        <v>1</v>
      </c>
      <c r="E240" s="136" t="s">
        <v>98</v>
      </c>
      <c r="F240" s="136" t="s">
        <v>257</v>
      </c>
      <c r="G240" s="137">
        <v>50000</v>
      </c>
      <c r="H240" s="137">
        <v>50000</v>
      </c>
    </row>
    <row r="241" spans="1:8" ht="15.75">
      <c r="A241" s="272">
        <f t="shared" si="3"/>
        <v>230</v>
      </c>
      <c r="B241" s="135" t="s">
        <v>396</v>
      </c>
      <c r="C241" s="136" t="s">
        <v>598</v>
      </c>
      <c r="D241" s="136" t="s">
        <v>506</v>
      </c>
      <c r="E241" s="136"/>
      <c r="F241" s="136"/>
      <c r="G241" s="137">
        <v>2942658</v>
      </c>
      <c r="H241" s="137">
        <v>2847700</v>
      </c>
    </row>
    <row r="242" spans="1:8" ht="15.75">
      <c r="A242" s="272">
        <f t="shared" si="3"/>
        <v>231</v>
      </c>
      <c r="B242" s="135" t="s">
        <v>564</v>
      </c>
      <c r="C242" s="136" t="s">
        <v>598</v>
      </c>
      <c r="D242" s="136" t="s">
        <v>603</v>
      </c>
      <c r="E242" s="136"/>
      <c r="F242" s="136"/>
      <c r="G242" s="137">
        <v>2942658</v>
      </c>
      <c r="H242" s="137">
        <v>2847700</v>
      </c>
    </row>
    <row r="243" spans="1:8" ht="31.5">
      <c r="A243" s="272">
        <f t="shared" si="3"/>
        <v>232</v>
      </c>
      <c r="B243" s="135" t="s">
        <v>534</v>
      </c>
      <c r="C243" s="136" t="s">
        <v>598</v>
      </c>
      <c r="D243" s="136" t="s">
        <v>603</v>
      </c>
      <c r="E243" s="136" t="s">
        <v>16</v>
      </c>
      <c r="F243" s="136"/>
      <c r="G243" s="137">
        <v>2942658</v>
      </c>
      <c r="H243" s="137">
        <v>2847700</v>
      </c>
    </row>
    <row r="244" spans="1:8" ht="47.25">
      <c r="A244" s="272">
        <f t="shared" si="3"/>
        <v>233</v>
      </c>
      <c r="B244" s="135" t="s">
        <v>48</v>
      </c>
      <c r="C244" s="136" t="s">
        <v>598</v>
      </c>
      <c r="D244" s="136" t="s">
        <v>603</v>
      </c>
      <c r="E244" s="136" t="s">
        <v>49</v>
      </c>
      <c r="F244" s="136"/>
      <c r="G244" s="137">
        <v>2942658</v>
      </c>
      <c r="H244" s="137">
        <v>2847700</v>
      </c>
    </row>
    <row r="245" spans="1:8" ht="94.5">
      <c r="A245" s="272">
        <f t="shared" si="3"/>
        <v>234</v>
      </c>
      <c r="B245" s="135" t="s">
        <v>354</v>
      </c>
      <c r="C245" s="136" t="s">
        <v>598</v>
      </c>
      <c r="D245" s="136" t="s">
        <v>603</v>
      </c>
      <c r="E245" s="136" t="s">
        <v>104</v>
      </c>
      <c r="F245" s="136"/>
      <c r="G245" s="137">
        <v>2942658</v>
      </c>
      <c r="H245" s="137">
        <v>2847700</v>
      </c>
    </row>
    <row r="246" spans="1:8" ht="78.75">
      <c r="A246" s="272">
        <f t="shared" si="3"/>
        <v>235</v>
      </c>
      <c r="B246" s="135" t="s">
        <v>623</v>
      </c>
      <c r="C246" s="136" t="s">
        <v>598</v>
      </c>
      <c r="D246" s="136" t="s">
        <v>603</v>
      </c>
      <c r="E246" s="136" t="s">
        <v>104</v>
      </c>
      <c r="F246" s="136" t="s">
        <v>256</v>
      </c>
      <c r="G246" s="137">
        <v>1155850.5</v>
      </c>
      <c r="H246" s="137">
        <v>1155850.5</v>
      </c>
    </row>
    <row r="247" spans="1:8" ht="31.5">
      <c r="A247" s="272">
        <f t="shared" si="3"/>
        <v>236</v>
      </c>
      <c r="B247" s="135" t="s">
        <v>388</v>
      </c>
      <c r="C247" s="136" t="s">
        <v>598</v>
      </c>
      <c r="D247" s="136" t="s">
        <v>603</v>
      </c>
      <c r="E247" s="136" t="s">
        <v>104</v>
      </c>
      <c r="F247" s="136" t="s">
        <v>546</v>
      </c>
      <c r="G247" s="137">
        <v>1155850.5</v>
      </c>
      <c r="H247" s="137">
        <v>1155850.5</v>
      </c>
    </row>
    <row r="248" spans="1:8" ht="31.5">
      <c r="A248" s="272">
        <f t="shared" si="3"/>
        <v>237</v>
      </c>
      <c r="B248" s="135" t="s">
        <v>950</v>
      </c>
      <c r="C248" s="136" t="s">
        <v>598</v>
      </c>
      <c r="D248" s="136" t="s">
        <v>603</v>
      </c>
      <c r="E248" s="136" t="s">
        <v>104</v>
      </c>
      <c r="F248" s="136" t="s">
        <v>625</v>
      </c>
      <c r="G248" s="137">
        <v>1786807.5</v>
      </c>
      <c r="H248" s="137">
        <v>1691849.5</v>
      </c>
    </row>
    <row r="249" spans="1:8" ht="47.25">
      <c r="A249" s="272">
        <f t="shared" si="3"/>
        <v>238</v>
      </c>
      <c r="B249" s="135" t="s">
        <v>626</v>
      </c>
      <c r="C249" s="136" t="s">
        <v>598</v>
      </c>
      <c r="D249" s="136" t="s">
        <v>603</v>
      </c>
      <c r="E249" s="136" t="s">
        <v>104</v>
      </c>
      <c r="F249" s="136" t="s">
        <v>257</v>
      </c>
      <c r="G249" s="137">
        <v>1786807.5</v>
      </c>
      <c r="H249" s="137">
        <v>1691849.5</v>
      </c>
    </row>
    <row r="250" spans="1:8" ht="15.75">
      <c r="A250" s="272">
        <f t="shared" si="3"/>
        <v>239</v>
      </c>
      <c r="B250" s="135" t="s">
        <v>247</v>
      </c>
      <c r="C250" s="136" t="s">
        <v>598</v>
      </c>
      <c r="D250" s="136" t="s">
        <v>507</v>
      </c>
      <c r="E250" s="136"/>
      <c r="F250" s="136"/>
      <c r="G250" s="137">
        <v>12127711.9</v>
      </c>
      <c r="H250" s="137">
        <v>12127711.9</v>
      </c>
    </row>
    <row r="251" spans="1:8" ht="31.5">
      <c r="A251" s="272">
        <f t="shared" si="3"/>
        <v>240</v>
      </c>
      <c r="B251" s="135" t="s">
        <v>68</v>
      </c>
      <c r="C251" s="136" t="s">
        <v>598</v>
      </c>
      <c r="D251" s="136" t="s">
        <v>2</v>
      </c>
      <c r="E251" s="136"/>
      <c r="F251" s="136"/>
      <c r="G251" s="137">
        <v>12127711.9</v>
      </c>
      <c r="H251" s="137">
        <v>12127711.9</v>
      </c>
    </row>
    <row r="252" spans="1:8" ht="31.5">
      <c r="A252" s="272">
        <f t="shared" si="3"/>
        <v>241</v>
      </c>
      <c r="B252" s="135" t="s">
        <v>1730</v>
      </c>
      <c r="C252" s="136" t="s">
        <v>598</v>
      </c>
      <c r="D252" s="136" t="s">
        <v>2</v>
      </c>
      <c r="E252" s="136" t="s">
        <v>40</v>
      </c>
      <c r="F252" s="136"/>
      <c r="G252" s="137">
        <v>12127711.9</v>
      </c>
      <c r="H252" s="137">
        <v>12127711.9</v>
      </c>
    </row>
    <row r="253" spans="1:8" ht="31.5">
      <c r="A253" s="272">
        <f t="shared" si="3"/>
        <v>242</v>
      </c>
      <c r="B253" s="135" t="s">
        <v>361</v>
      </c>
      <c r="C253" s="136" t="s">
        <v>598</v>
      </c>
      <c r="D253" s="136" t="s">
        <v>2</v>
      </c>
      <c r="E253" s="136" t="s">
        <v>54</v>
      </c>
      <c r="F253" s="136"/>
      <c r="G253" s="137">
        <v>12127711.9</v>
      </c>
      <c r="H253" s="137">
        <v>12127711.9</v>
      </c>
    </row>
    <row r="254" spans="1:8" ht="94.5">
      <c r="A254" s="272">
        <f t="shared" si="3"/>
        <v>243</v>
      </c>
      <c r="B254" s="135" t="s">
        <v>1731</v>
      </c>
      <c r="C254" s="136" t="s">
        <v>598</v>
      </c>
      <c r="D254" s="136" t="s">
        <v>2</v>
      </c>
      <c r="E254" s="136" t="s">
        <v>1732</v>
      </c>
      <c r="F254" s="136"/>
      <c r="G254" s="137">
        <v>7177887.7699999996</v>
      </c>
      <c r="H254" s="137">
        <v>7177887.7699999996</v>
      </c>
    </row>
    <row r="255" spans="1:8" ht="78.75">
      <c r="A255" s="272">
        <f t="shared" si="3"/>
        <v>244</v>
      </c>
      <c r="B255" s="135" t="s">
        <v>623</v>
      </c>
      <c r="C255" s="136" t="s">
        <v>598</v>
      </c>
      <c r="D255" s="136" t="s">
        <v>2</v>
      </c>
      <c r="E255" s="136" t="s">
        <v>1732</v>
      </c>
      <c r="F255" s="136" t="s">
        <v>256</v>
      </c>
      <c r="G255" s="137">
        <v>7177887.7699999996</v>
      </c>
      <c r="H255" s="137">
        <v>7177887.7699999996</v>
      </c>
    </row>
    <row r="256" spans="1:8" ht="31.5">
      <c r="A256" s="272">
        <f t="shared" si="3"/>
        <v>245</v>
      </c>
      <c r="B256" s="135" t="s">
        <v>388</v>
      </c>
      <c r="C256" s="136" t="s">
        <v>598</v>
      </c>
      <c r="D256" s="136" t="s">
        <v>2</v>
      </c>
      <c r="E256" s="136" t="s">
        <v>1732</v>
      </c>
      <c r="F256" s="136" t="s">
        <v>546</v>
      </c>
      <c r="G256" s="137">
        <v>7177887.7699999996</v>
      </c>
      <c r="H256" s="137">
        <v>7177887.7699999996</v>
      </c>
    </row>
    <row r="257" spans="1:8" ht="78.75">
      <c r="A257" s="272">
        <f t="shared" si="3"/>
        <v>246</v>
      </c>
      <c r="B257" s="135" t="s">
        <v>1733</v>
      </c>
      <c r="C257" s="136" t="s">
        <v>598</v>
      </c>
      <c r="D257" s="136" t="s">
        <v>2</v>
      </c>
      <c r="E257" s="136" t="s">
        <v>1734</v>
      </c>
      <c r="F257" s="136"/>
      <c r="G257" s="137">
        <v>4949824.13</v>
      </c>
      <c r="H257" s="137">
        <v>4949824.13</v>
      </c>
    </row>
    <row r="258" spans="1:8" ht="78.75">
      <c r="A258" s="272">
        <f t="shared" si="3"/>
        <v>247</v>
      </c>
      <c r="B258" s="135" t="s">
        <v>623</v>
      </c>
      <c r="C258" s="136" t="s">
        <v>598</v>
      </c>
      <c r="D258" s="136" t="s">
        <v>2</v>
      </c>
      <c r="E258" s="136" t="s">
        <v>1734</v>
      </c>
      <c r="F258" s="136" t="s">
        <v>256</v>
      </c>
      <c r="G258" s="137">
        <v>4949824.13</v>
      </c>
      <c r="H258" s="137">
        <v>4949824.13</v>
      </c>
    </row>
    <row r="259" spans="1:8" ht="31.5">
      <c r="A259" s="272">
        <f t="shared" si="3"/>
        <v>248</v>
      </c>
      <c r="B259" s="135" t="s">
        <v>388</v>
      </c>
      <c r="C259" s="136" t="s">
        <v>598</v>
      </c>
      <c r="D259" s="136" t="s">
        <v>2</v>
      </c>
      <c r="E259" s="136" t="s">
        <v>1734</v>
      </c>
      <c r="F259" s="136" t="s">
        <v>546</v>
      </c>
      <c r="G259" s="137">
        <v>4949824.13</v>
      </c>
      <c r="H259" s="137">
        <v>4949824.13</v>
      </c>
    </row>
    <row r="260" spans="1:8" ht="31.5">
      <c r="A260" s="272">
        <f t="shared" si="3"/>
        <v>249</v>
      </c>
      <c r="B260" s="135" t="s">
        <v>950</v>
      </c>
      <c r="C260" s="136" t="s">
        <v>598</v>
      </c>
      <c r="D260" s="136" t="s">
        <v>2</v>
      </c>
      <c r="E260" s="136" t="s">
        <v>1734</v>
      </c>
      <c r="F260" s="136" t="s">
        <v>625</v>
      </c>
      <c r="G260" s="137">
        <v>0</v>
      </c>
      <c r="H260" s="137">
        <v>0</v>
      </c>
    </row>
    <row r="261" spans="1:8" ht="47.25">
      <c r="A261" s="272">
        <f t="shared" si="3"/>
        <v>250</v>
      </c>
      <c r="B261" s="135" t="s">
        <v>626</v>
      </c>
      <c r="C261" s="136" t="s">
        <v>598</v>
      </c>
      <c r="D261" s="136" t="s">
        <v>2</v>
      </c>
      <c r="E261" s="136" t="s">
        <v>1734</v>
      </c>
      <c r="F261" s="136" t="s">
        <v>257</v>
      </c>
      <c r="G261" s="137">
        <v>0</v>
      </c>
      <c r="H261" s="137">
        <v>0</v>
      </c>
    </row>
    <row r="262" spans="1:8" ht="31.5">
      <c r="A262" s="272">
        <f t="shared" si="3"/>
        <v>251</v>
      </c>
      <c r="B262" s="135" t="s">
        <v>394</v>
      </c>
      <c r="C262" s="136" t="s">
        <v>395</v>
      </c>
      <c r="D262" s="136"/>
      <c r="E262" s="136"/>
      <c r="F262" s="136"/>
      <c r="G262" s="137">
        <v>302047754.64999998</v>
      </c>
      <c r="H262" s="137">
        <v>297283985.74000001</v>
      </c>
    </row>
    <row r="263" spans="1:8" ht="15.75">
      <c r="A263" s="272">
        <f t="shared" si="3"/>
        <v>252</v>
      </c>
      <c r="B263" s="135" t="s">
        <v>396</v>
      </c>
      <c r="C263" s="136" t="s">
        <v>395</v>
      </c>
      <c r="D263" s="136" t="s">
        <v>506</v>
      </c>
      <c r="E263" s="136"/>
      <c r="F263" s="136"/>
      <c r="G263" s="137">
        <v>285128654.64999998</v>
      </c>
      <c r="H263" s="137">
        <v>280364885.74000001</v>
      </c>
    </row>
    <row r="264" spans="1:8" ht="15.75">
      <c r="A264" s="272">
        <f t="shared" si="3"/>
        <v>253</v>
      </c>
      <c r="B264" s="135" t="s">
        <v>556</v>
      </c>
      <c r="C264" s="136" t="s">
        <v>395</v>
      </c>
      <c r="D264" s="136" t="s">
        <v>484</v>
      </c>
      <c r="E264" s="136"/>
      <c r="F264" s="136"/>
      <c r="G264" s="137">
        <v>61359488.880000003</v>
      </c>
      <c r="H264" s="137">
        <v>59678937.789999999</v>
      </c>
    </row>
    <row r="265" spans="1:8" ht="31.5">
      <c r="A265" s="272">
        <f t="shared" si="3"/>
        <v>254</v>
      </c>
      <c r="B265" s="135" t="s">
        <v>534</v>
      </c>
      <c r="C265" s="136" t="s">
        <v>395</v>
      </c>
      <c r="D265" s="136" t="s">
        <v>484</v>
      </c>
      <c r="E265" s="136" t="s">
        <v>16</v>
      </c>
      <c r="F265" s="136"/>
      <c r="G265" s="137">
        <v>61359488.880000003</v>
      </c>
      <c r="H265" s="137">
        <v>59678937.789999999</v>
      </c>
    </row>
    <row r="266" spans="1:8" ht="31.5">
      <c r="A266" s="272">
        <f t="shared" si="3"/>
        <v>255</v>
      </c>
      <c r="B266" s="135" t="s">
        <v>397</v>
      </c>
      <c r="C266" s="136" t="s">
        <v>395</v>
      </c>
      <c r="D266" s="136" t="s">
        <v>484</v>
      </c>
      <c r="E266" s="136" t="s">
        <v>41</v>
      </c>
      <c r="F266" s="136"/>
      <c r="G266" s="137">
        <v>61359488.880000003</v>
      </c>
      <c r="H266" s="137">
        <v>59678937.789999999</v>
      </c>
    </row>
    <row r="267" spans="1:8" ht="110.25">
      <c r="A267" s="272">
        <f t="shared" si="3"/>
        <v>256</v>
      </c>
      <c r="B267" s="135" t="s">
        <v>398</v>
      </c>
      <c r="C267" s="136" t="s">
        <v>395</v>
      </c>
      <c r="D267" s="136" t="s">
        <v>484</v>
      </c>
      <c r="E267" s="136" t="s">
        <v>99</v>
      </c>
      <c r="F267" s="136"/>
      <c r="G267" s="137">
        <v>19695988.879999999</v>
      </c>
      <c r="H267" s="137">
        <v>18015437.789999999</v>
      </c>
    </row>
    <row r="268" spans="1:8" ht="47.25">
      <c r="A268" s="272">
        <f t="shared" si="3"/>
        <v>257</v>
      </c>
      <c r="B268" s="135" t="s">
        <v>610</v>
      </c>
      <c r="C268" s="136" t="s">
        <v>395</v>
      </c>
      <c r="D268" s="136" t="s">
        <v>484</v>
      </c>
      <c r="E268" s="136" t="s">
        <v>99</v>
      </c>
      <c r="F268" s="136" t="s">
        <v>611</v>
      </c>
      <c r="G268" s="137">
        <v>19695988.879999999</v>
      </c>
      <c r="H268" s="137">
        <v>18015437.789999999</v>
      </c>
    </row>
    <row r="269" spans="1:8" ht="15.75">
      <c r="A269" s="272">
        <f t="shared" si="3"/>
        <v>258</v>
      </c>
      <c r="B269" s="135" t="s">
        <v>612</v>
      </c>
      <c r="C269" s="136" t="s">
        <v>395</v>
      </c>
      <c r="D269" s="136" t="s">
        <v>484</v>
      </c>
      <c r="E269" s="136" t="s">
        <v>99</v>
      </c>
      <c r="F269" s="136" t="s">
        <v>613</v>
      </c>
      <c r="G269" s="137">
        <v>19695988.879999999</v>
      </c>
      <c r="H269" s="137">
        <v>18015437.789999999</v>
      </c>
    </row>
    <row r="270" spans="1:8" ht="252">
      <c r="A270" s="272">
        <f t="shared" ref="A270:A333" si="4">A269+1</f>
        <v>259</v>
      </c>
      <c r="B270" s="138" t="s">
        <v>1004</v>
      </c>
      <c r="C270" s="136" t="s">
        <v>395</v>
      </c>
      <c r="D270" s="136" t="s">
        <v>484</v>
      </c>
      <c r="E270" s="136" t="s">
        <v>972</v>
      </c>
      <c r="F270" s="136"/>
      <c r="G270" s="137">
        <v>14377800</v>
      </c>
      <c r="H270" s="137">
        <v>14377800</v>
      </c>
    </row>
    <row r="271" spans="1:8" ht="47.25">
      <c r="A271" s="272">
        <f t="shared" si="4"/>
        <v>260</v>
      </c>
      <c r="B271" s="135" t="s">
        <v>610</v>
      </c>
      <c r="C271" s="136" t="s">
        <v>395</v>
      </c>
      <c r="D271" s="136" t="s">
        <v>484</v>
      </c>
      <c r="E271" s="136" t="s">
        <v>972</v>
      </c>
      <c r="F271" s="136" t="s">
        <v>611</v>
      </c>
      <c r="G271" s="137">
        <v>14377800</v>
      </c>
      <c r="H271" s="137">
        <v>14377800</v>
      </c>
    </row>
    <row r="272" spans="1:8" ht="15.75">
      <c r="A272" s="272">
        <f t="shared" si="4"/>
        <v>261</v>
      </c>
      <c r="B272" s="135" t="s">
        <v>612</v>
      </c>
      <c r="C272" s="136" t="s">
        <v>395</v>
      </c>
      <c r="D272" s="136" t="s">
        <v>484</v>
      </c>
      <c r="E272" s="136" t="s">
        <v>972</v>
      </c>
      <c r="F272" s="136" t="s">
        <v>613</v>
      </c>
      <c r="G272" s="137">
        <v>14377800</v>
      </c>
      <c r="H272" s="137">
        <v>14377800</v>
      </c>
    </row>
    <row r="273" spans="1:8" ht="204.75">
      <c r="A273" s="272">
        <f t="shared" si="4"/>
        <v>262</v>
      </c>
      <c r="B273" s="138" t="s">
        <v>389</v>
      </c>
      <c r="C273" s="136" t="s">
        <v>395</v>
      </c>
      <c r="D273" s="136" t="s">
        <v>484</v>
      </c>
      <c r="E273" s="136" t="s">
        <v>100</v>
      </c>
      <c r="F273" s="136"/>
      <c r="G273" s="137">
        <v>27285700</v>
      </c>
      <c r="H273" s="137">
        <v>27285700</v>
      </c>
    </row>
    <row r="274" spans="1:8" ht="47.25">
      <c r="A274" s="272">
        <f t="shared" si="4"/>
        <v>263</v>
      </c>
      <c r="B274" s="135" t="s">
        <v>610</v>
      </c>
      <c r="C274" s="136" t="s">
        <v>395</v>
      </c>
      <c r="D274" s="136" t="s">
        <v>484</v>
      </c>
      <c r="E274" s="136" t="s">
        <v>100</v>
      </c>
      <c r="F274" s="136" t="s">
        <v>611</v>
      </c>
      <c r="G274" s="137">
        <v>27285700</v>
      </c>
      <c r="H274" s="137">
        <v>27285700</v>
      </c>
    </row>
    <row r="275" spans="1:8" ht="15.75">
      <c r="A275" s="272">
        <f t="shared" si="4"/>
        <v>264</v>
      </c>
      <c r="B275" s="135" t="s">
        <v>612</v>
      </c>
      <c r="C275" s="136" t="s">
        <v>395</v>
      </c>
      <c r="D275" s="136" t="s">
        <v>484</v>
      </c>
      <c r="E275" s="136" t="s">
        <v>100</v>
      </c>
      <c r="F275" s="136" t="s">
        <v>613</v>
      </c>
      <c r="G275" s="137">
        <v>27285700</v>
      </c>
      <c r="H275" s="137">
        <v>27285700</v>
      </c>
    </row>
    <row r="276" spans="1:8" ht="31.5">
      <c r="A276" s="272">
        <f t="shared" si="4"/>
        <v>265</v>
      </c>
      <c r="B276" s="135" t="s">
        <v>974</v>
      </c>
      <c r="C276" s="136" t="s">
        <v>395</v>
      </c>
      <c r="D276" s="136" t="s">
        <v>484</v>
      </c>
      <c r="E276" s="136" t="s">
        <v>975</v>
      </c>
      <c r="F276" s="136"/>
      <c r="G276" s="137">
        <v>0</v>
      </c>
      <c r="H276" s="137">
        <v>0</v>
      </c>
    </row>
    <row r="277" spans="1:8" ht="110.25">
      <c r="A277" s="272">
        <f t="shared" si="4"/>
        <v>266</v>
      </c>
      <c r="B277" s="135" t="s">
        <v>976</v>
      </c>
      <c r="C277" s="136" t="s">
        <v>395</v>
      </c>
      <c r="D277" s="136" t="s">
        <v>484</v>
      </c>
      <c r="E277" s="136" t="s">
        <v>977</v>
      </c>
      <c r="F277" s="136"/>
      <c r="G277" s="137">
        <v>0</v>
      </c>
      <c r="H277" s="137">
        <v>0</v>
      </c>
    </row>
    <row r="278" spans="1:8" ht="47.25">
      <c r="A278" s="272">
        <f t="shared" si="4"/>
        <v>267</v>
      </c>
      <c r="B278" s="135" t="s">
        <v>610</v>
      </c>
      <c r="C278" s="136" t="s">
        <v>395</v>
      </c>
      <c r="D278" s="136" t="s">
        <v>484</v>
      </c>
      <c r="E278" s="136" t="s">
        <v>977</v>
      </c>
      <c r="F278" s="136" t="s">
        <v>611</v>
      </c>
      <c r="G278" s="137">
        <v>0</v>
      </c>
      <c r="H278" s="137">
        <v>0</v>
      </c>
    </row>
    <row r="279" spans="1:8" ht="15.75">
      <c r="A279" s="272">
        <f t="shared" si="4"/>
        <v>268</v>
      </c>
      <c r="B279" s="135" t="s">
        <v>612</v>
      </c>
      <c r="C279" s="136" t="s">
        <v>395</v>
      </c>
      <c r="D279" s="136" t="s">
        <v>484</v>
      </c>
      <c r="E279" s="136" t="s">
        <v>977</v>
      </c>
      <c r="F279" s="136" t="s">
        <v>613</v>
      </c>
      <c r="G279" s="137">
        <v>0</v>
      </c>
      <c r="H279" s="137">
        <v>0</v>
      </c>
    </row>
    <row r="280" spans="1:8" ht="15.75">
      <c r="A280" s="272">
        <f t="shared" si="4"/>
        <v>269</v>
      </c>
      <c r="B280" s="135" t="s">
        <v>557</v>
      </c>
      <c r="C280" s="136" t="s">
        <v>395</v>
      </c>
      <c r="D280" s="136" t="s">
        <v>601</v>
      </c>
      <c r="E280" s="136"/>
      <c r="F280" s="136"/>
      <c r="G280" s="137">
        <v>206247535.97</v>
      </c>
      <c r="H280" s="137">
        <v>203931011.5</v>
      </c>
    </row>
    <row r="281" spans="1:8" ht="31.5">
      <c r="A281" s="272">
        <f t="shared" si="4"/>
        <v>270</v>
      </c>
      <c r="B281" s="135" t="s">
        <v>534</v>
      </c>
      <c r="C281" s="136" t="s">
        <v>395</v>
      </c>
      <c r="D281" s="136" t="s">
        <v>601</v>
      </c>
      <c r="E281" s="136" t="s">
        <v>16</v>
      </c>
      <c r="F281" s="136"/>
      <c r="G281" s="137">
        <v>206247535.97</v>
      </c>
      <c r="H281" s="137">
        <v>203931011.5</v>
      </c>
    </row>
    <row r="282" spans="1:8" ht="31.5">
      <c r="A282" s="272">
        <f t="shared" si="4"/>
        <v>271</v>
      </c>
      <c r="B282" s="135" t="s">
        <v>397</v>
      </c>
      <c r="C282" s="136" t="s">
        <v>395</v>
      </c>
      <c r="D282" s="136" t="s">
        <v>601</v>
      </c>
      <c r="E282" s="136" t="s">
        <v>41</v>
      </c>
      <c r="F282" s="136"/>
      <c r="G282" s="137">
        <v>206247535.97</v>
      </c>
      <c r="H282" s="137">
        <v>203931011.5</v>
      </c>
    </row>
    <row r="283" spans="1:8" ht="110.25">
      <c r="A283" s="272">
        <f t="shared" si="4"/>
        <v>272</v>
      </c>
      <c r="B283" s="135" t="s">
        <v>398</v>
      </c>
      <c r="C283" s="136" t="s">
        <v>395</v>
      </c>
      <c r="D283" s="136" t="s">
        <v>601</v>
      </c>
      <c r="E283" s="136" t="s">
        <v>99</v>
      </c>
      <c r="F283" s="136"/>
      <c r="G283" s="137">
        <v>59229935.969999999</v>
      </c>
      <c r="H283" s="137">
        <v>56913411.5</v>
      </c>
    </row>
    <row r="284" spans="1:8" ht="47.25">
      <c r="A284" s="272">
        <f t="shared" si="4"/>
        <v>273</v>
      </c>
      <c r="B284" s="135" t="s">
        <v>610</v>
      </c>
      <c r="C284" s="136" t="s">
        <v>395</v>
      </c>
      <c r="D284" s="136" t="s">
        <v>601</v>
      </c>
      <c r="E284" s="136" t="s">
        <v>99</v>
      </c>
      <c r="F284" s="136" t="s">
        <v>611</v>
      </c>
      <c r="G284" s="137">
        <v>59229935.969999999</v>
      </c>
      <c r="H284" s="137">
        <v>56913411.5</v>
      </c>
    </row>
    <row r="285" spans="1:8" ht="15.75">
      <c r="A285" s="272">
        <f t="shared" si="4"/>
        <v>274</v>
      </c>
      <c r="B285" s="135" t="s">
        <v>612</v>
      </c>
      <c r="C285" s="136" t="s">
        <v>395</v>
      </c>
      <c r="D285" s="136" t="s">
        <v>601</v>
      </c>
      <c r="E285" s="136" t="s">
        <v>99</v>
      </c>
      <c r="F285" s="136" t="s">
        <v>613</v>
      </c>
      <c r="G285" s="137">
        <v>59229935.969999999</v>
      </c>
      <c r="H285" s="137">
        <v>56913411.5</v>
      </c>
    </row>
    <row r="286" spans="1:8" ht="267.75">
      <c r="A286" s="272">
        <f t="shared" si="4"/>
        <v>275</v>
      </c>
      <c r="B286" s="138" t="s">
        <v>1005</v>
      </c>
      <c r="C286" s="136" t="s">
        <v>395</v>
      </c>
      <c r="D286" s="136" t="s">
        <v>601</v>
      </c>
      <c r="E286" s="136" t="s">
        <v>973</v>
      </c>
      <c r="F286" s="136"/>
      <c r="G286" s="137">
        <v>19196800</v>
      </c>
      <c r="H286" s="137">
        <v>19196800</v>
      </c>
    </row>
    <row r="287" spans="1:8" ht="47.25">
      <c r="A287" s="272">
        <f t="shared" si="4"/>
        <v>276</v>
      </c>
      <c r="B287" s="135" t="s">
        <v>610</v>
      </c>
      <c r="C287" s="136" t="s">
        <v>395</v>
      </c>
      <c r="D287" s="136" t="s">
        <v>601</v>
      </c>
      <c r="E287" s="136" t="s">
        <v>973</v>
      </c>
      <c r="F287" s="136" t="s">
        <v>611</v>
      </c>
      <c r="G287" s="137">
        <v>19196800</v>
      </c>
      <c r="H287" s="137">
        <v>19196800</v>
      </c>
    </row>
    <row r="288" spans="1:8" ht="15.75">
      <c r="A288" s="272">
        <f t="shared" si="4"/>
        <v>277</v>
      </c>
      <c r="B288" s="135" t="s">
        <v>612</v>
      </c>
      <c r="C288" s="136" t="s">
        <v>395</v>
      </c>
      <c r="D288" s="136" t="s">
        <v>601</v>
      </c>
      <c r="E288" s="136" t="s">
        <v>973</v>
      </c>
      <c r="F288" s="136" t="s">
        <v>613</v>
      </c>
      <c r="G288" s="137">
        <v>19196800</v>
      </c>
      <c r="H288" s="137">
        <v>19196800</v>
      </c>
    </row>
    <row r="289" spans="1:8" ht="204.75">
      <c r="A289" s="272">
        <f t="shared" si="4"/>
        <v>278</v>
      </c>
      <c r="B289" s="138" t="s">
        <v>366</v>
      </c>
      <c r="C289" s="136" t="s">
        <v>395</v>
      </c>
      <c r="D289" s="136" t="s">
        <v>601</v>
      </c>
      <c r="E289" s="136" t="s">
        <v>101</v>
      </c>
      <c r="F289" s="136"/>
      <c r="G289" s="137">
        <v>127820800</v>
      </c>
      <c r="H289" s="137">
        <v>127820800</v>
      </c>
    </row>
    <row r="290" spans="1:8" ht="47.25">
      <c r="A290" s="272">
        <f t="shared" si="4"/>
        <v>279</v>
      </c>
      <c r="B290" s="135" t="s">
        <v>610</v>
      </c>
      <c r="C290" s="136" t="s">
        <v>395</v>
      </c>
      <c r="D290" s="136" t="s">
        <v>601</v>
      </c>
      <c r="E290" s="136" t="s">
        <v>101</v>
      </c>
      <c r="F290" s="136" t="s">
        <v>611</v>
      </c>
      <c r="G290" s="137">
        <v>127820800</v>
      </c>
      <c r="H290" s="137">
        <v>127820800</v>
      </c>
    </row>
    <row r="291" spans="1:8" ht="15.75">
      <c r="A291" s="272">
        <f t="shared" si="4"/>
        <v>280</v>
      </c>
      <c r="B291" s="135" t="s">
        <v>612</v>
      </c>
      <c r="C291" s="136" t="s">
        <v>395</v>
      </c>
      <c r="D291" s="136" t="s">
        <v>601</v>
      </c>
      <c r="E291" s="136" t="s">
        <v>101</v>
      </c>
      <c r="F291" s="136" t="s">
        <v>613</v>
      </c>
      <c r="G291" s="137">
        <v>127820800</v>
      </c>
      <c r="H291" s="137">
        <v>127820800</v>
      </c>
    </row>
    <row r="292" spans="1:8" ht="31.5">
      <c r="A292" s="272">
        <f t="shared" si="4"/>
        <v>281</v>
      </c>
      <c r="B292" s="135" t="s">
        <v>974</v>
      </c>
      <c r="C292" s="136" t="s">
        <v>395</v>
      </c>
      <c r="D292" s="136" t="s">
        <v>601</v>
      </c>
      <c r="E292" s="136" t="s">
        <v>975</v>
      </c>
      <c r="F292" s="136"/>
      <c r="G292" s="137">
        <v>0</v>
      </c>
      <c r="H292" s="137">
        <v>0</v>
      </c>
    </row>
    <row r="293" spans="1:8" ht="110.25">
      <c r="A293" s="272">
        <f t="shared" si="4"/>
        <v>282</v>
      </c>
      <c r="B293" s="135" t="s">
        <v>976</v>
      </c>
      <c r="C293" s="136" t="s">
        <v>395</v>
      </c>
      <c r="D293" s="136" t="s">
        <v>601</v>
      </c>
      <c r="E293" s="136" t="s">
        <v>977</v>
      </c>
      <c r="F293" s="136"/>
      <c r="G293" s="137">
        <v>0</v>
      </c>
      <c r="H293" s="137">
        <v>0</v>
      </c>
    </row>
    <row r="294" spans="1:8" ht="47.25">
      <c r="A294" s="272">
        <f t="shared" si="4"/>
        <v>283</v>
      </c>
      <c r="B294" s="135" t="s">
        <v>610</v>
      </c>
      <c r="C294" s="136" t="s">
        <v>395</v>
      </c>
      <c r="D294" s="136" t="s">
        <v>601</v>
      </c>
      <c r="E294" s="136" t="s">
        <v>977</v>
      </c>
      <c r="F294" s="136" t="s">
        <v>611</v>
      </c>
      <c r="G294" s="137">
        <v>0</v>
      </c>
      <c r="H294" s="137">
        <v>0</v>
      </c>
    </row>
    <row r="295" spans="1:8" ht="15.75">
      <c r="A295" s="272">
        <f t="shared" si="4"/>
        <v>284</v>
      </c>
      <c r="B295" s="135" t="s">
        <v>612</v>
      </c>
      <c r="C295" s="136" t="s">
        <v>395</v>
      </c>
      <c r="D295" s="136" t="s">
        <v>601</v>
      </c>
      <c r="E295" s="136" t="s">
        <v>977</v>
      </c>
      <c r="F295" s="136" t="s">
        <v>613</v>
      </c>
      <c r="G295" s="137">
        <v>0</v>
      </c>
      <c r="H295" s="137">
        <v>0</v>
      </c>
    </row>
    <row r="296" spans="1:8" ht="15.75">
      <c r="A296" s="272">
        <f t="shared" si="4"/>
        <v>285</v>
      </c>
      <c r="B296" s="135" t="s">
        <v>970</v>
      </c>
      <c r="C296" s="136" t="s">
        <v>395</v>
      </c>
      <c r="D296" s="136" t="s">
        <v>971</v>
      </c>
      <c r="E296" s="136"/>
      <c r="F296" s="136"/>
      <c r="G296" s="137">
        <v>3252763</v>
      </c>
      <c r="H296" s="137">
        <v>3090123</v>
      </c>
    </row>
    <row r="297" spans="1:8" ht="31.5">
      <c r="A297" s="272">
        <f t="shared" si="4"/>
        <v>286</v>
      </c>
      <c r="B297" s="135" t="s">
        <v>534</v>
      </c>
      <c r="C297" s="136" t="s">
        <v>395</v>
      </c>
      <c r="D297" s="136" t="s">
        <v>971</v>
      </c>
      <c r="E297" s="136" t="s">
        <v>16</v>
      </c>
      <c r="F297" s="136"/>
      <c r="G297" s="137">
        <v>3252763</v>
      </c>
      <c r="H297" s="137">
        <v>3090123</v>
      </c>
    </row>
    <row r="298" spans="1:8" ht="31.5">
      <c r="A298" s="272">
        <f t="shared" si="4"/>
        <v>287</v>
      </c>
      <c r="B298" s="135" t="s">
        <v>397</v>
      </c>
      <c r="C298" s="136" t="s">
        <v>395</v>
      </c>
      <c r="D298" s="136" t="s">
        <v>971</v>
      </c>
      <c r="E298" s="136" t="s">
        <v>41</v>
      </c>
      <c r="F298" s="136"/>
      <c r="G298" s="137">
        <v>3252763</v>
      </c>
      <c r="H298" s="137">
        <v>3090123</v>
      </c>
    </row>
    <row r="299" spans="1:8" ht="110.25">
      <c r="A299" s="272">
        <f t="shared" si="4"/>
        <v>288</v>
      </c>
      <c r="B299" s="135" t="s">
        <v>398</v>
      </c>
      <c r="C299" s="136" t="s">
        <v>395</v>
      </c>
      <c r="D299" s="136" t="s">
        <v>971</v>
      </c>
      <c r="E299" s="136" t="s">
        <v>99</v>
      </c>
      <c r="F299" s="136"/>
      <c r="G299" s="137">
        <v>3252763</v>
      </c>
      <c r="H299" s="137">
        <v>3090123</v>
      </c>
    </row>
    <row r="300" spans="1:8" ht="47.25">
      <c r="A300" s="272">
        <f t="shared" si="4"/>
        <v>289</v>
      </c>
      <c r="B300" s="135" t="s">
        <v>610</v>
      </c>
      <c r="C300" s="136" t="s">
        <v>395</v>
      </c>
      <c r="D300" s="136" t="s">
        <v>971</v>
      </c>
      <c r="E300" s="136" t="s">
        <v>99</v>
      </c>
      <c r="F300" s="136" t="s">
        <v>611</v>
      </c>
      <c r="G300" s="137">
        <v>3252763</v>
      </c>
      <c r="H300" s="137">
        <v>3090123</v>
      </c>
    </row>
    <row r="301" spans="1:8" ht="15.75">
      <c r="A301" s="272">
        <f t="shared" si="4"/>
        <v>290</v>
      </c>
      <c r="B301" s="135" t="s">
        <v>612</v>
      </c>
      <c r="C301" s="136" t="s">
        <v>395</v>
      </c>
      <c r="D301" s="136" t="s">
        <v>971</v>
      </c>
      <c r="E301" s="136" t="s">
        <v>99</v>
      </c>
      <c r="F301" s="136" t="s">
        <v>613</v>
      </c>
      <c r="G301" s="137">
        <v>3252763</v>
      </c>
      <c r="H301" s="137">
        <v>3090123</v>
      </c>
    </row>
    <row r="302" spans="1:8" ht="15.75">
      <c r="A302" s="272">
        <f t="shared" si="4"/>
        <v>291</v>
      </c>
      <c r="B302" s="135" t="s">
        <v>980</v>
      </c>
      <c r="C302" s="136" t="s">
        <v>395</v>
      </c>
      <c r="D302" s="136" t="s">
        <v>602</v>
      </c>
      <c r="E302" s="136"/>
      <c r="F302" s="136"/>
      <c r="G302" s="137">
        <v>2148058.7999999998</v>
      </c>
      <c r="H302" s="137">
        <v>2148058.7999999998</v>
      </c>
    </row>
    <row r="303" spans="1:8" ht="31.5">
      <c r="A303" s="272">
        <f t="shared" si="4"/>
        <v>292</v>
      </c>
      <c r="B303" s="135" t="s">
        <v>534</v>
      </c>
      <c r="C303" s="136" t="s">
        <v>395</v>
      </c>
      <c r="D303" s="136" t="s">
        <v>602</v>
      </c>
      <c r="E303" s="136" t="s">
        <v>16</v>
      </c>
      <c r="F303" s="136"/>
      <c r="G303" s="137">
        <v>2148058.7999999998</v>
      </c>
      <c r="H303" s="137">
        <v>2148058.7999999998</v>
      </c>
    </row>
    <row r="304" spans="1:8" ht="47.25">
      <c r="A304" s="272">
        <f t="shared" si="4"/>
        <v>293</v>
      </c>
      <c r="B304" s="135" t="s">
        <v>367</v>
      </c>
      <c r="C304" s="136" t="s">
        <v>395</v>
      </c>
      <c r="D304" s="136" t="s">
        <v>602</v>
      </c>
      <c r="E304" s="136" t="s">
        <v>45</v>
      </c>
      <c r="F304" s="136"/>
      <c r="G304" s="137">
        <v>2148058.7999999998</v>
      </c>
      <c r="H304" s="137">
        <v>2148058.7999999998</v>
      </c>
    </row>
    <row r="305" spans="1:8" ht="126">
      <c r="A305" s="272">
        <f t="shared" si="4"/>
        <v>294</v>
      </c>
      <c r="B305" s="138" t="s">
        <v>634</v>
      </c>
      <c r="C305" s="136" t="s">
        <v>395</v>
      </c>
      <c r="D305" s="136" t="s">
        <v>602</v>
      </c>
      <c r="E305" s="136" t="s">
        <v>635</v>
      </c>
      <c r="F305" s="136"/>
      <c r="G305" s="137">
        <v>1648100</v>
      </c>
      <c r="H305" s="137">
        <v>1648100</v>
      </c>
    </row>
    <row r="306" spans="1:8" ht="31.5">
      <c r="A306" s="272">
        <f t="shared" si="4"/>
        <v>295</v>
      </c>
      <c r="B306" s="135" t="s">
        <v>950</v>
      </c>
      <c r="C306" s="136" t="s">
        <v>395</v>
      </c>
      <c r="D306" s="136" t="s">
        <v>602</v>
      </c>
      <c r="E306" s="136" t="s">
        <v>635</v>
      </c>
      <c r="F306" s="136" t="s">
        <v>625</v>
      </c>
      <c r="G306" s="137">
        <v>855800</v>
      </c>
      <c r="H306" s="137">
        <v>855800</v>
      </c>
    </row>
    <row r="307" spans="1:8" ht="47.25">
      <c r="A307" s="272">
        <f t="shared" si="4"/>
        <v>296</v>
      </c>
      <c r="B307" s="135" t="s">
        <v>626</v>
      </c>
      <c r="C307" s="136" t="s">
        <v>395</v>
      </c>
      <c r="D307" s="136" t="s">
        <v>602</v>
      </c>
      <c r="E307" s="136" t="s">
        <v>635</v>
      </c>
      <c r="F307" s="136" t="s">
        <v>257</v>
      </c>
      <c r="G307" s="137">
        <v>855800</v>
      </c>
      <c r="H307" s="137">
        <v>855800</v>
      </c>
    </row>
    <row r="308" spans="1:8" ht="47.25">
      <c r="A308" s="272">
        <f t="shared" si="4"/>
        <v>297</v>
      </c>
      <c r="B308" s="135" t="s">
        <v>610</v>
      </c>
      <c r="C308" s="136" t="s">
        <v>395</v>
      </c>
      <c r="D308" s="136" t="s">
        <v>602</v>
      </c>
      <c r="E308" s="136" t="s">
        <v>635</v>
      </c>
      <c r="F308" s="136" t="s">
        <v>611</v>
      </c>
      <c r="G308" s="137">
        <v>792300</v>
      </c>
      <c r="H308" s="137">
        <v>792300</v>
      </c>
    </row>
    <row r="309" spans="1:8" ht="15.75">
      <c r="A309" s="272">
        <f t="shared" si="4"/>
        <v>298</v>
      </c>
      <c r="B309" s="135" t="s">
        <v>612</v>
      </c>
      <c r="C309" s="136" t="s">
        <v>395</v>
      </c>
      <c r="D309" s="136" t="s">
        <v>602</v>
      </c>
      <c r="E309" s="136" t="s">
        <v>635</v>
      </c>
      <c r="F309" s="136" t="s">
        <v>613</v>
      </c>
      <c r="G309" s="137">
        <v>792300</v>
      </c>
      <c r="H309" s="137">
        <v>792300</v>
      </c>
    </row>
    <row r="310" spans="1:8" ht="110.25">
      <c r="A310" s="272">
        <f t="shared" si="4"/>
        <v>299</v>
      </c>
      <c r="B310" s="135" t="s">
        <v>981</v>
      </c>
      <c r="C310" s="136" t="s">
        <v>395</v>
      </c>
      <c r="D310" s="136" t="s">
        <v>602</v>
      </c>
      <c r="E310" s="136" t="s">
        <v>636</v>
      </c>
      <c r="F310" s="136"/>
      <c r="G310" s="137">
        <v>499958.8</v>
      </c>
      <c r="H310" s="137">
        <v>499958.8</v>
      </c>
    </row>
    <row r="311" spans="1:8" ht="31.5">
      <c r="A311" s="272">
        <f t="shared" si="4"/>
        <v>300</v>
      </c>
      <c r="B311" s="135" t="s">
        <v>950</v>
      </c>
      <c r="C311" s="136" t="s">
        <v>395</v>
      </c>
      <c r="D311" s="136" t="s">
        <v>602</v>
      </c>
      <c r="E311" s="136" t="s">
        <v>636</v>
      </c>
      <c r="F311" s="136" t="s">
        <v>625</v>
      </c>
      <c r="G311" s="137">
        <v>160300</v>
      </c>
      <c r="H311" s="137">
        <v>160300</v>
      </c>
    </row>
    <row r="312" spans="1:8" ht="47.25">
      <c r="A312" s="272">
        <f t="shared" si="4"/>
        <v>301</v>
      </c>
      <c r="B312" s="135" t="s">
        <v>626</v>
      </c>
      <c r="C312" s="136" t="s">
        <v>395</v>
      </c>
      <c r="D312" s="136" t="s">
        <v>602</v>
      </c>
      <c r="E312" s="136" t="s">
        <v>636</v>
      </c>
      <c r="F312" s="136" t="s">
        <v>257</v>
      </c>
      <c r="G312" s="137">
        <v>160300</v>
      </c>
      <c r="H312" s="137">
        <v>160300</v>
      </c>
    </row>
    <row r="313" spans="1:8" ht="47.25">
      <c r="A313" s="272">
        <f t="shared" si="4"/>
        <v>302</v>
      </c>
      <c r="B313" s="135" t="s">
        <v>610</v>
      </c>
      <c r="C313" s="136" t="s">
        <v>395</v>
      </c>
      <c r="D313" s="136" t="s">
        <v>602</v>
      </c>
      <c r="E313" s="136" t="s">
        <v>636</v>
      </c>
      <c r="F313" s="136" t="s">
        <v>611</v>
      </c>
      <c r="G313" s="137">
        <v>339658.8</v>
      </c>
      <c r="H313" s="137">
        <v>339658.8</v>
      </c>
    </row>
    <row r="314" spans="1:8" ht="15.75">
      <c r="A314" s="272">
        <f t="shared" si="4"/>
        <v>303</v>
      </c>
      <c r="B314" s="135" t="s">
        <v>612</v>
      </c>
      <c r="C314" s="136" t="s">
        <v>395</v>
      </c>
      <c r="D314" s="136" t="s">
        <v>602</v>
      </c>
      <c r="E314" s="136" t="s">
        <v>636</v>
      </c>
      <c r="F314" s="136" t="s">
        <v>613</v>
      </c>
      <c r="G314" s="137">
        <v>339658.8</v>
      </c>
      <c r="H314" s="137">
        <v>339658.8</v>
      </c>
    </row>
    <row r="315" spans="1:8" ht="15.75">
      <c r="A315" s="272">
        <f t="shared" si="4"/>
        <v>304</v>
      </c>
      <c r="B315" s="135" t="s">
        <v>564</v>
      </c>
      <c r="C315" s="136" t="s">
        <v>395</v>
      </c>
      <c r="D315" s="136" t="s">
        <v>603</v>
      </c>
      <c r="E315" s="136"/>
      <c r="F315" s="136"/>
      <c r="G315" s="137">
        <v>12120808</v>
      </c>
      <c r="H315" s="137">
        <v>11516754.65</v>
      </c>
    </row>
    <row r="316" spans="1:8" ht="31.5">
      <c r="A316" s="272">
        <f t="shared" si="4"/>
        <v>305</v>
      </c>
      <c r="B316" s="135" t="s">
        <v>534</v>
      </c>
      <c r="C316" s="136" t="s">
        <v>395</v>
      </c>
      <c r="D316" s="136" t="s">
        <v>603</v>
      </c>
      <c r="E316" s="136" t="s">
        <v>16</v>
      </c>
      <c r="F316" s="136"/>
      <c r="G316" s="137">
        <v>12120808</v>
      </c>
      <c r="H316" s="137">
        <v>11516754.65</v>
      </c>
    </row>
    <row r="317" spans="1:8" ht="31.5">
      <c r="A317" s="272">
        <f t="shared" si="4"/>
        <v>306</v>
      </c>
      <c r="B317" s="135" t="s">
        <v>368</v>
      </c>
      <c r="C317" s="136" t="s">
        <v>395</v>
      </c>
      <c r="D317" s="136" t="s">
        <v>603</v>
      </c>
      <c r="E317" s="136" t="s">
        <v>46</v>
      </c>
      <c r="F317" s="136"/>
      <c r="G317" s="137">
        <v>4064561</v>
      </c>
      <c r="H317" s="137">
        <v>3861332</v>
      </c>
    </row>
    <row r="318" spans="1:8" ht="94.5">
      <c r="A318" s="272">
        <f t="shared" si="4"/>
        <v>307</v>
      </c>
      <c r="B318" s="135" t="s">
        <v>978</v>
      </c>
      <c r="C318" s="136" t="s">
        <v>395</v>
      </c>
      <c r="D318" s="136" t="s">
        <v>603</v>
      </c>
      <c r="E318" s="136" t="s">
        <v>979</v>
      </c>
      <c r="F318" s="136"/>
      <c r="G318" s="137">
        <v>4064561</v>
      </c>
      <c r="H318" s="137">
        <v>3861332</v>
      </c>
    </row>
    <row r="319" spans="1:8" ht="78.75">
      <c r="A319" s="272">
        <f t="shared" si="4"/>
        <v>308</v>
      </c>
      <c r="B319" s="135" t="s">
        <v>623</v>
      </c>
      <c r="C319" s="136" t="s">
        <v>395</v>
      </c>
      <c r="D319" s="136" t="s">
        <v>603</v>
      </c>
      <c r="E319" s="136" t="s">
        <v>979</v>
      </c>
      <c r="F319" s="136" t="s">
        <v>256</v>
      </c>
      <c r="G319" s="137">
        <v>4064561</v>
      </c>
      <c r="H319" s="137">
        <v>3861332</v>
      </c>
    </row>
    <row r="320" spans="1:8" ht="31.5">
      <c r="A320" s="272">
        <f t="shared" si="4"/>
        <v>309</v>
      </c>
      <c r="B320" s="135" t="s">
        <v>388</v>
      </c>
      <c r="C320" s="136" t="s">
        <v>395</v>
      </c>
      <c r="D320" s="136" t="s">
        <v>603</v>
      </c>
      <c r="E320" s="136" t="s">
        <v>979</v>
      </c>
      <c r="F320" s="136" t="s">
        <v>546</v>
      </c>
      <c r="G320" s="137">
        <v>4064561</v>
      </c>
      <c r="H320" s="137">
        <v>3861332</v>
      </c>
    </row>
    <row r="321" spans="1:8" ht="31.5">
      <c r="A321" s="272">
        <f t="shared" si="4"/>
        <v>310</v>
      </c>
      <c r="B321" s="135" t="s">
        <v>950</v>
      </c>
      <c r="C321" s="136" t="s">
        <v>395</v>
      </c>
      <c r="D321" s="136" t="s">
        <v>603</v>
      </c>
      <c r="E321" s="136" t="s">
        <v>979</v>
      </c>
      <c r="F321" s="136" t="s">
        <v>625</v>
      </c>
      <c r="G321" s="137">
        <v>0</v>
      </c>
      <c r="H321" s="137">
        <v>0</v>
      </c>
    </row>
    <row r="322" spans="1:8" ht="47.25">
      <c r="A322" s="272">
        <f t="shared" si="4"/>
        <v>311</v>
      </c>
      <c r="B322" s="135" t="s">
        <v>626</v>
      </c>
      <c r="C322" s="136" t="s">
        <v>395</v>
      </c>
      <c r="D322" s="136" t="s">
        <v>603</v>
      </c>
      <c r="E322" s="136" t="s">
        <v>979</v>
      </c>
      <c r="F322" s="136" t="s">
        <v>257</v>
      </c>
      <c r="G322" s="137">
        <v>0</v>
      </c>
      <c r="H322" s="137">
        <v>0</v>
      </c>
    </row>
    <row r="323" spans="1:8" ht="63">
      <c r="A323" s="272">
        <f t="shared" si="4"/>
        <v>312</v>
      </c>
      <c r="B323" s="135" t="s">
        <v>376</v>
      </c>
      <c r="C323" s="136" t="s">
        <v>395</v>
      </c>
      <c r="D323" s="136" t="s">
        <v>603</v>
      </c>
      <c r="E323" s="136" t="s">
        <v>47</v>
      </c>
      <c r="F323" s="136"/>
      <c r="G323" s="137">
        <v>1297600</v>
      </c>
      <c r="H323" s="137">
        <v>1297600</v>
      </c>
    </row>
    <row r="324" spans="1:8" ht="173.25">
      <c r="A324" s="272">
        <f t="shared" si="4"/>
        <v>313</v>
      </c>
      <c r="B324" s="138" t="s">
        <v>377</v>
      </c>
      <c r="C324" s="136" t="s">
        <v>395</v>
      </c>
      <c r="D324" s="136" t="s">
        <v>603</v>
      </c>
      <c r="E324" s="136" t="s">
        <v>102</v>
      </c>
      <c r="F324" s="136"/>
      <c r="G324" s="137">
        <v>1297600</v>
      </c>
      <c r="H324" s="137">
        <v>1297600</v>
      </c>
    </row>
    <row r="325" spans="1:8" ht="78.75">
      <c r="A325" s="272">
        <f t="shared" si="4"/>
        <v>314</v>
      </c>
      <c r="B325" s="135" t="s">
        <v>623</v>
      </c>
      <c r="C325" s="136" t="s">
        <v>395</v>
      </c>
      <c r="D325" s="136" t="s">
        <v>603</v>
      </c>
      <c r="E325" s="136" t="s">
        <v>102</v>
      </c>
      <c r="F325" s="136" t="s">
        <v>256</v>
      </c>
      <c r="G325" s="137">
        <v>833875</v>
      </c>
      <c r="H325" s="137">
        <v>833873</v>
      </c>
    </row>
    <row r="326" spans="1:8" ht="31.5">
      <c r="A326" s="272">
        <f t="shared" si="4"/>
        <v>315</v>
      </c>
      <c r="B326" s="135" t="s">
        <v>624</v>
      </c>
      <c r="C326" s="136" t="s">
        <v>395</v>
      </c>
      <c r="D326" s="136" t="s">
        <v>603</v>
      </c>
      <c r="E326" s="136" t="s">
        <v>102</v>
      </c>
      <c r="F326" s="136" t="s">
        <v>270</v>
      </c>
      <c r="G326" s="137">
        <v>833875</v>
      </c>
      <c r="H326" s="137">
        <v>833873</v>
      </c>
    </row>
    <row r="327" spans="1:8" ht="31.5">
      <c r="A327" s="272">
        <f t="shared" si="4"/>
        <v>316</v>
      </c>
      <c r="B327" s="135" t="s">
        <v>950</v>
      </c>
      <c r="C327" s="136" t="s">
        <v>395</v>
      </c>
      <c r="D327" s="136" t="s">
        <v>603</v>
      </c>
      <c r="E327" s="136" t="s">
        <v>102</v>
      </c>
      <c r="F327" s="136" t="s">
        <v>625</v>
      </c>
      <c r="G327" s="137">
        <v>463725</v>
      </c>
      <c r="H327" s="137">
        <v>463727</v>
      </c>
    </row>
    <row r="328" spans="1:8" ht="47.25">
      <c r="A328" s="272">
        <f t="shared" si="4"/>
        <v>317</v>
      </c>
      <c r="B328" s="135" t="s">
        <v>626</v>
      </c>
      <c r="C328" s="136" t="s">
        <v>395</v>
      </c>
      <c r="D328" s="136" t="s">
        <v>603</v>
      </c>
      <c r="E328" s="136" t="s">
        <v>102</v>
      </c>
      <c r="F328" s="136" t="s">
        <v>257</v>
      </c>
      <c r="G328" s="137">
        <v>463725</v>
      </c>
      <c r="H328" s="137">
        <v>463727</v>
      </c>
    </row>
    <row r="329" spans="1:8" ht="47.25">
      <c r="A329" s="272">
        <f t="shared" si="4"/>
        <v>318</v>
      </c>
      <c r="B329" s="135" t="s">
        <v>48</v>
      </c>
      <c r="C329" s="136" t="s">
        <v>395</v>
      </c>
      <c r="D329" s="136" t="s">
        <v>603</v>
      </c>
      <c r="E329" s="136" t="s">
        <v>49</v>
      </c>
      <c r="F329" s="136"/>
      <c r="G329" s="137">
        <v>6758647</v>
      </c>
      <c r="H329" s="137">
        <v>6357822.6500000004</v>
      </c>
    </row>
    <row r="330" spans="1:8" ht="94.5">
      <c r="A330" s="272">
        <f t="shared" si="4"/>
        <v>319</v>
      </c>
      <c r="B330" s="135" t="s">
        <v>378</v>
      </c>
      <c r="C330" s="136" t="s">
        <v>395</v>
      </c>
      <c r="D330" s="136" t="s">
        <v>603</v>
      </c>
      <c r="E330" s="136" t="s">
        <v>103</v>
      </c>
      <c r="F330" s="136"/>
      <c r="G330" s="137">
        <v>1384373</v>
      </c>
      <c r="H330" s="137">
        <v>1252263</v>
      </c>
    </row>
    <row r="331" spans="1:8" ht="78.75">
      <c r="A331" s="272">
        <f t="shared" si="4"/>
        <v>320</v>
      </c>
      <c r="B331" s="135" t="s">
        <v>623</v>
      </c>
      <c r="C331" s="136" t="s">
        <v>395</v>
      </c>
      <c r="D331" s="136" t="s">
        <v>603</v>
      </c>
      <c r="E331" s="136" t="s">
        <v>103</v>
      </c>
      <c r="F331" s="136" t="s">
        <v>256</v>
      </c>
      <c r="G331" s="137">
        <v>1284373</v>
      </c>
      <c r="H331" s="137">
        <v>1252260</v>
      </c>
    </row>
    <row r="332" spans="1:8" ht="31.5">
      <c r="A332" s="272">
        <f t="shared" si="4"/>
        <v>321</v>
      </c>
      <c r="B332" s="135" t="s">
        <v>624</v>
      </c>
      <c r="C332" s="136" t="s">
        <v>395</v>
      </c>
      <c r="D332" s="136" t="s">
        <v>603</v>
      </c>
      <c r="E332" s="136" t="s">
        <v>103</v>
      </c>
      <c r="F332" s="136" t="s">
        <v>270</v>
      </c>
      <c r="G332" s="137">
        <v>1284373</v>
      </c>
      <c r="H332" s="137">
        <v>1252260</v>
      </c>
    </row>
    <row r="333" spans="1:8" ht="31.5">
      <c r="A333" s="272">
        <f t="shared" si="4"/>
        <v>322</v>
      </c>
      <c r="B333" s="135" t="s">
        <v>950</v>
      </c>
      <c r="C333" s="136" t="s">
        <v>395</v>
      </c>
      <c r="D333" s="136" t="s">
        <v>603</v>
      </c>
      <c r="E333" s="136" t="s">
        <v>103</v>
      </c>
      <c r="F333" s="136" t="s">
        <v>625</v>
      </c>
      <c r="G333" s="137">
        <v>100000</v>
      </c>
      <c r="H333" s="137">
        <v>3</v>
      </c>
    </row>
    <row r="334" spans="1:8" ht="47.25">
      <c r="A334" s="272">
        <f t="shared" ref="A334:A397" si="5">A333+1</f>
        <v>323</v>
      </c>
      <c r="B334" s="135" t="s">
        <v>626</v>
      </c>
      <c r="C334" s="136" t="s">
        <v>395</v>
      </c>
      <c r="D334" s="136" t="s">
        <v>603</v>
      </c>
      <c r="E334" s="136" t="s">
        <v>103</v>
      </c>
      <c r="F334" s="136" t="s">
        <v>257</v>
      </c>
      <c r="G334" s="137">
        <v>100000</v>
      </c>
      <c r="H334" s="137">
        <v>3</v>
      </c>
    </row>
    <row r="335" spans="1:8" ht="94.5">
      <c r="A335" s="272">
        <f t="shared" si="5"/>
        <v>324</v>
      </c>
      <c r="B335" s="135" t="s">
        <v>354</v>
      </c>
      <c r="C335" s="136" t="s">
        <v>395</v>
      </c>
      <c r="D335" s="136" t="s">
        <v>603</v>
      </c>
      <c r="E335" s="136" t="s">
        <v>104</v>
      </c>
      <c r="F335" s="136"/>
      <c r="G335" s="137">
        <v>5374274</v>
      </c>
      <c r="H335" s="137">
        <v>5105559.6500000004</v>
      </c>
    </row>
    <row r="336" spans="1:8" ht="78.75">
      <c r="A336" s="272">
        <f t="shared" si="5"/>
        <v>325</v>
      </c>
      <c r="B336" s="135" t="s">
        <v>623</v>
      </c>
      <c r="C336" s="136" t="s">
        <v>395</v>
      </c>
      <c r="D336" s="136" t="s">
        <v>603</v>
      </c>
      <c r="E336" s="136" t="s">
        <v>104</v>
      </c>
      <c r="F336" s="136" t="s">
        <v>256</v>
      </c>
      <c r="G336" s="137">
        <v>5374274</v>
      </c>
      <c r="H336" s="137">
        <v>5105559</v>
      </c>
    </row>
    <row r="337" spans="1:8" ht="31.5">
      <c r="A337" s="272">
        <f t="shared" si="5"/>
        <v>326</v>
      </c>
      <c r="B337" s="135" t="s">
        <v>388</v>
      </c>
      <c r="C337" s="136" t="s">
        <v>395</v>
      </c>
      <c r="D337" s="136" t="s">
        <v>603</v>
      </c>
      <c r="E337" s="136" t="s">
        <v>104</v>
      </c>
      <c r="F337" s="136" t="s">
        <v>546</v>
      </c>
      <c r="G337" s="137">
        <v>5374274</v>
      </c>
      <c r="H337" s="137">
        <v>5105559</v>
      </c>
    </row>
    <row r="338" spans="1:8" ht="31.5">
      <c r="A338" s="272">
        <f t="shared" si="5"/>
        <v>327</v>
      </c>
      <c r="B338" s="135" t="s">
        <v>950</v>
      </c>
      <c r="C338" s="136" t="s">
        <v>395</v>
      </c>
      <c r="D338" s="136" t="s">
        <v>603</v>
      </c>
      <c r="E338" s="136" t="s">
        <v>104</v>
      </c>
      <c r="F338" s="136" t="s">
        <v>625</v>
      </c>
      <c r="G338" s="137">
        <v>0</v>
      </c>
      <c r="H338" s="137">
        <v>0.65</v>
      </c>
    </row>
    <row r="339" spans="1:8" ht="47.25">
      <c r="A339" s="272">
        <f t="shared" si="5"/>
        <v>328</v>
      </c>
      <c r="B339" s="135" t="s">
        <v>626</v>
      </c>
      <c r="C339" s="136" t="s">
        <v>395</v>
      </c>
      <c r="D339" s="136" t="s">
        <v>603</v>
      </c>
      <c r="E339" s="136" t="s">
        <v>104</v>
      </c>
      <c r="F339" s="136" t="s">
        <v>257</v>
      </c>
      <c r="G339" s="137">
        <v>0</v>
      </c>
      <c r="H339" s="137">
        <v>0.65</v>
      </c>
    </row>
    <row r="340" spans="1:8" ht="15.75">
      <c r="A340" s="272">
        <f t="shared" si="5"/>
        <v>329</v>
      </c>
      <c r="B340" s="135" t="s">
        <v>533</v>
      </c>
      <c r="C340" s="136" t="s">
        <v>395</v>
      </c>
      <c r="D340" s="136" t="s">
        <v>509</v>
      </c>
      <c r="E340" s="136"/>
      <c r="F340" s="136"/>
      <c r="G340" s="137">
        <v>16919100</v>
      </c>
      <c r="H340" s="137">
        <v>16919100</v>
      </c>
    </row>
    <row r="341" spans="1:8" ht="15.75">
      <c r="A341" s="272">
        <f t="shared" si="5"/>
        <v>330</v>
      </c>
      <c r="B341" s="135" t="s">
        <v>569</v>
      </c>
      <c r="C341" s="136" t="s">
        <v>395</v>
      </c>
      <c r="D341" s="136" t="s">
        <v>483</v>
      </c>
      <c r="E341" s="136"/>
      <c r="F341" s="136"/>
      <c r="G341" s="137">
        <v>15982400</v>
      </c>
      <c r="H341" s="137">
        <v>15982400</v>
      </c>
    </row>
    <row r="342" spans="1:8" ht="31.5">
      <c r="A342" s="272">
        <f t="shared" si="5"/>
        <v>331</v>
      </c>
      <c r="B342" s="135" t="s">
        <v>534</v>
      </c>
      <c r="C342" s="136" t="s">
        <v>395</v>
      </c>
      <c r="D342" s="136" t="s">
        <v>483</v>
      </c>
      <c r="E342" s="136" t="s">
        <v>16</v>
      </c>
      <c r="F342" s="136"/>
      <c r="G342" s="137">
        <v>15982400</v>
      </c>
      <c r="H342" s="137">
        <v>15982400</v>
      </c>
    </row>
    <row r="343" spans="1:8" ht="31.5">
      <c r="A343" s="272">
        <f t="shared" si="5"/>
        <v>332</v>
      </c>
      <c r="B343" s="135" t="s">
        <v>397</v>
      </c>
      <c r="C343" s="136" t="s">
        <v>395</v>
      </c>
      <c r="D343" s="136" t="s">
        <v>483</v>
      </c>
      <c r="E343" s="136" t="s">
        <v>41</v>
      </c>
      <c r="F343" s="136"/>
      <c r="G343" s="137">
        <v>15982400</v>
      </c>
      <c r="H343" s="137">
        <v>15982400</v>
      </c>
    </row>
    <row r="344" spans="1:8" ht="157.5">
      <c r="A344" s="272">
        <f t="shared" si="5"/>
        <v>333</v>
      </c>
      <c r="B344" s="138" t="s">
        <v>355</v>
      </c>
      <c r="C344" s="136" t="s">
        <v>395</v>
      </c>
      <c r="D344" s="136" t="s">
        <v>483</v>
      </c>
      <c r="E344" s="136" t="s">
        <v>105</v>
      </c>
      <c r="F344" s="136"/>
      <c r="G344" s="137">
        <v>15982400</v>
      </c>
      <c r="H344" s="137">
        <v>15982400</v>
      </c>
    </row>
    <row r="345" spans="1:8" ht="47.25">
      <c r="A345" s="272">
        <f t="shared" si="5"/>
        <v>334</v>
      </c>
      <c r="B345" s="135" t="s">
        <v>610</v>
      </c>
      <c r="C345" s="136" t="s">
        <v>395</v>
      </c>
      <c r="D345" s="136" t="s">
        <v>483</v>
      </c>
      <c r="E345" s="136" t="s">
        <v>105</v>
      </c>
      <c r="F345" s="136" t="s">
        <v>611</v>
      </c>
      <c r="G345" s="137">
        <v>15982400</v>
      </c>
      <c r="H345" s="137">
        <v>15982400</v>
      </c>
    </row>
    <row r="346" spans="1:8" ht="15.75">
      <c r="A346" s="272">
        <f t="shared" si="5"/>
        <v>335</v>
      </c>
      <c r="B346" s="135" t="s">
        <v>612</v>
      </c>
      <c r="C346" s="136" t="s">
        <v>395</v>
      </c>
      <c r="D346" s="136" t="s">
        <v>483</v>
      </c>
      <c r="E346" s="136" t="s">
        <v>105</v>
      </c>
      <c r="F346" s="136" t="s">
        <v>613</v>
      </c>
      <c r="G346" s="137">
        <v>15982400</v>
      </c>
      <c r="H346" s="137">
        <v>15982400</v>
      </c>
    </row>
    <row r="347" spans="1:8" ht="15.75">
      <c r="A347" s="272">
        <f t="shared" si="5"/>
        <v>336</v>
      </c>
      <c r="B347" s="135" t="s">
        <v>570</v>
      </c>
      <c r="C347" s="136" t="s">
        <v>395</v>
      </c>
      <c r="D347" s="136" t="s">
        <v>259</v>
      </c>
      <c r="E347" s="136"/>
      <c r="F347" s="136"/>
      <c r="G347" s="137">
        <v>936700</v>
      </c>
      <c r="H347" s="137">
        <v>936700</v>
      </c>
    </row>
    <row r="348" spans="1:8" ht="31.5">
      <c r="A348" s="272">
        <f t="shared" si="5"/>
        <v>337</v>
      </c>
      <c r="B348" s="135" t="s">
        <v>534</v>
      </c>
      <c r="C348" s="136" t="s">
        <v>395</v>
      </c>
      <c r="D348" s="136" t="s">
        <v>259</v>
      </c>
      <c r="E348" s="136" t="s">
        <v>16</v>
      </c>
      <c r="F348" s="136"/>
      <c r="G348" s="137">
        <v>936700</v>
      </c>
      <c r="H348" s="137">
        <v>936700</v>
      </c>
    </row>
    <row r="349" spans="1:8" ht="31.5">
      <c r="A349" s="272">
        <f t="shared" si="5"/>
        <v>338</v>
      </c>
      <c r="B349" s="135" t="s">
        <v>397</v>
      </c>
      <c r="C349" s="136" t="s">
        <v>395</v>
      </c>
      <c r="D349" s="136" t="s">
        <v>259</v>
      </c>
      <c r="E349" s="136" t="s">
        <v>41</v>
      </c>
      <c r="F349" s="136"/>
      <c r="G349" s="137">
        <v>194000</v>
      </c>
      <c r="H349" s="137">
        <v>194000</v>
      </c>
    </row>
    <row r="350" spans="1:8" ht="236.25">
      <c r="A350" s="272">
        <f t="shared" si="5"/>
        <v>339</v>
      </c>
      <c r="B350" s="138" t="s">
        <v>356</v>
      </c>
      <c r="C350" s="136" t="s">
        <v>395</v>
      </c>
      <c r="D350" s="136" t="s">
        <v>259</v>
      </c>
      <c r="E350" s="136" t="s">
        <v>106</v>
      </c>
      <c r="F350" s="136"/>
      <c r="G350" s="137">
        <v>194000</v>
      </c>
      <c r="H350" s="137">
        <v>194000</v>
      </c>
    </row>
    <row r="351" spans="1:8" ht="47.25">
      <c r="A351" s="272">
        <f t="shared" si="5"/>
        <v>340</v>
      </c>
      <c r="B351" s="135" t="s">
        <v>610</v>
      </c>
      <c r="C351" s="136" t="s">
        <v>395</v>
      </c>
      <c r="D351" s="136" t="s">
        <v>259</v>
      </c>
      <c r="E351" s="136" t="s">
        <v>106</v>
      </c>
      <c r="F351" s="136" t="s">
        <v>611</v>
      </c>
      <c r="G351" s="137">
        <v>194000</v>
      </c>
      <c r="H351" s="137">
        <v>194000</v>
      </c>
    </row>
    <row r="352" spans="1:8" ht="15.75">
      <c r="A352" s="272">
        <f t="shared" si="5"/>
        <v>341</v>
      </c>
      <c r="B352" s="135" t="s">
        <v>612</v>
      </c>
      <c r="C352" s="136" t="s">
        <v>395</v>
      </c>
      <c r="D352" s="136" t="s">
        <v>259</v>
      </c>
      <c r="E352" s="136" t="s">
        <v>106</v>
      </c>
      <c r="F352" s="136" t="s">
        <v>613</v>
      </c>
      <c r="G352" s="137">
        <v>194000</v>
      </c>
      <c r="H352" s="137">
        <v>194000</v>
      </c>
    </row>
    <row r="353" spans="1:8" ht="47.25">
      <c r="A353" s="272">
        <f t="shared" si="5"/>
        <v>342</v>
      </c>
      <c r="B353" s="135" t="s">
        <v>48</v>
      </c>
      <c r="C353" s="136" t="s">
        <v>395</v>
      </c>
      <c r="D353" s="136" t="s">
        <v>259</v>
      </c>
      <c r="E353" s="136" t="s">
        <v>49</v>
      </c>
      <c r="F353" s="136"/>
      <c r="G353" s="137">
        <v>742700</v>
      </c>
      <c r="H353" s="137">
        <v>742700</v>
      </c>
    </row>
    <row r="354" spans="1:8" ht="173.25">
      <c r="A354" s="272">
        <f t="shared" si="5"/>
        <v>343</v>
      </c>
      <c r="B354" s="138" t="s">
        <v>357</v>
      </c>
      <c r="C354" s="136" t="s">
        <v>395</v>
      </c>
      <c r="D354" s="136" t="s">
        <v>259</v>
      </c>
      <c r="E354" s="136" t="s">
        <v>107</v>
      </c>
      <c r="F354" s="136"/>
      <c r="G354" s="137">
        <v>742700</v>
      </c>
      <c r="H354" s="137">
        <v>742700</v>
      </c>
    </row>
    <row r="355" spans="1:8" ht="31.5">
      <c r="A355" s="272">
        <f t="shared" si="5"/>
        <v>344</v>
      </c>
      <c r="B355" s="135" t="s">
        <v>950</v>
      </c>
      <c r="C355" s="136" t="s">
        <v>395</v>
      </c>
      <c r="D355" s="136" t="s">
        <v>259</v>
      </c>
      <c r="E355" s="136" t="s">
        <v>107</v>
      </c>
      <c r="F355" s="136" t="s">
        <v>625</v>
      </c>
      <c r="G355" s="137">
        <v>14600</v>
      </c>
      <c r="H355" s="137">
        <v>14600</v>
      </c>
    </row>
    <row r="356" spans="1:8" ht="47.25">
      <c r="A356" s="272">
        <f t="shared" si="5"/>
        <v>345</v>
      </c>
      <c r="B356" s="135" t="s">
        <v>626</v>
      </c>
      <c r="C356" s="136" t="s">
        <v>395</v>
      </c>
      <c r="D356" s="136" t="s">
        <v>259</v>
      </c>
      <c r="E356" s="136" t="s">
        <v>107</v>
      </c>
      <c r="F356" s="136" t="s">
        <v>257</v>
      </c>
      <c r="G356" s="137">
        <v>14600</v>
      </c>
      <c r="H356" s="137">
        <v>14600</v>
      </c>
    </row>
    <row r="357" spans="1:8" ht="31.5">
      <c r="A357" s="272">
        <f t="shared" si="5"/>
        <v>346</v>
      </c>
      <c r="B357" s="135" t="s">
        <v>465</v>
      </c>
      <c r="C357" s="136" t="s">
        <v>395</v>
      </c>
      <c r="D357" s="136" t="s">
        <v>259</v>
      </c>
      <c r="E357" s="136" t="s">
        <v>107</v>
      </c>
      <c r="F357" s="136" t="s">
        <v>466</v>
      </c>
      <c r="G357" s="137">
        <v>728100</v>
      </c>
      <c r="H357" s="137">
        <v>728100</v>
      </c>
    </row>
    <row r="358" spans="1:8" ht="31.5">
      <c r="A358" s="272">
        <f t="shared" si="5"/>
        <v>347</v>
      </c>
      <c r="B358" s="135" t="s">
        <v>470</v>
      </c>
      <c r="C358" s="136" t="s">
        <v>395</v>
      </c>
      <c r="D358" s="136" t="s">
        <v>259</v>
      </c>
      <c r="E358" s="136" t="s">
        <v>107</v>
      </c>
      <c r="F358" s="136" t="s">
        <v>471</v>
      </c>
      <c r="G358" s="137">
        <v>728100</v>
      </c>
      <c r="H358" s="137">
        <v>728100</v>
      </c>
    </row>
    <row r="359" spans="1:8" ht="15.75">
      <c r="A359" s="272">
        <f t="shared" si="5"/>
        <v>348</v>
      </c>
      <c r="B359" s="135" t="s">
        <v>358</v>
      </c>
      <c r="C359" s="136" t="s">
        <v>605</v>
      </c>
      <c r="D359" s="136"/>
      <c r="E359" s="136"/>
      <c r="F359" s="136"/>
      <c r="G359" s="137">
        <v>71985452.469999999</v>
      </c>
      <c r="H359" s="137">
        <v>70887891.340000004</v>
      </c>
    </row>
    <row r="360" spans="1:8" ht="15.75">
      <c r="A360" s="272">
        <f t="shared" si="5"/>
        <v>349</v>
      </c>
      <c r="B360" s="135" t="s">
        <v>619</v>
      </c>
      <c r="C360" s="136" t="s">
        <v>605</v>
      </c>
      <c r="D360" s="136" t="s">
        <v>501</v>
      </c>
      <c r="E360" s="136"/>
      <c r="F360" s="136"/>
      <c r="G360" s="137">
        <v>18773236.899999999</v>
      </c>
      <c r="H360" s="137">
        <v>18683659.170000002</v>
      </c>
    </row>
    <row r="361" spans="1:8" ht="47.25">
      <c r="A361" s="272">
        <f t="shared" si="5"/>
        <v>350</v>
      </c>
      <c r="B361" s="135" t="s">
        <v>1694</v>
      </c>
      <c r="C361" s="136" t="s">
        <v>605</v>
      </c>
      <c r="D361" s="136" t="s">
        <v>260</v>
      </c>
      <c r="E361" s="136"/>
      <c r="F361" s="136"/>
      <c r="G361" s="137">
        <v>982787.1</v>
      </c>
      <c r="H361" s="137">
        <v>982787.1</v>
      </c>
    </row>
    <row r="362" spans="1:8" ht="47.25">
      <c r="A362" s="272">
        <f t="shared" si="5"/>
        <v>351</v>
      </c>
      <c r="B362" s="135" t="s">
        <v>50</v>
      </c>
      <c r="C362" s="136" t="s">
        <v>605</v>
      </c>
      <c r="D362" s="136" t="s">
        <v>260</v>
      </c>
      <c r="E362" s="136" t="s">
        <v>51</v>
      </c>
      <c r="F362" s="136"/>
      <c r="G362" s="137">
        <v>982787.1</v>
      </c>
      <c r="H362" s="137">
        <v>982787.1</v>
      </c>
    </row>
    <row r="363" spans="1:8" ht="31.5">
      <c r="A363" s="272">
        <f t="shared" si="5"/>
        <v>352</v>
      </c>
      <c r="B363" s="135" t="s">
        <v>359</v>
      </c>
      <c r="C363" s="136" t="s">
        <v>605</v>
      </c>
      <c r="D363" s="136" t="s">
        <v>260</v>
      </c>
      <c r="E363" s="136" t="s">
        <v>52</v>
      </c>
      <c r="F363" s="136"/>
      <c r="G363" s="137">
        <v>982787.1</v>
      </c>
      <c r="H363" s="137">
        <v>982787.1</v>
      </c>
    </row>
    <row r="364" spans="1:8" ht="78.75">
      <c r="A364" s="272">
        <f t="shared" si="5"/>
        <v>353</v>
      </c>
      <c r="B364" s="135" t="s">
        <v>623</v>
      </c>
      <c r="C364" s="136" t="s">
        <v>605</v>
      </c>
      <c r="D364" s="136" t="s">
        <v>260</v>
      </c>
      <c r="E364" s="136" t="s">
        <v>52</v>
      </c>
      <c r="F364" s="136" t="s">
        <v>256</v>
      </c>
      <c r="G364" s="137">
        <v>982787.1</v>
      </c>
      <c r="H364" s="137">
        <v>982787.1</v>
      </c>
    </row>
    <row r="365" spans="1:8" ht="31.5">
      <c r="A365" s="272">
        <f t="shared" si="5"/>
        <v>354</v>
      </c>
      <c r="B365" s="135" t="s">
        <v>624</v>
      </c>
      <c r="C365" s="136" t="s">
        <v>605</v>
      </c>
      <c r="D365" s="136" t="s">
        <v>260</v>
      </c>
      <c r="E365" s="136" t="s">
        <v>52</v>
      </c>
      <c r="F365" s="136" t="s">
        <v>270</v>
      </c>
      <c r="G365" s="137">
        <v>982787.1</v>
      </c>
      <c r="H365" s="137">
        <v>982787.1</v>
      </c>
    </row>
    <row r="366" spans="1:8" ht="63">
      <c r="A366" s="272">
        <f t="shared" si="5"/>
        <v>355</v>
      </c>
      <c r="B366" s="135" t="s">
        <v>451</v>
      </c>
      <c r="C366" s="136" t="s">
        <v>605</v>
      </c>
      <c r="D366" s="136" t="s">
        <v>261</v>
      </c>
      <c r="E366" s="136"/>
      <c r="F366" s="136"/>
      <c r="G366" s="137">
        <v>2255854.16</v>
      </c>
      <c r="H366" s="137">
        <v>2255854.16</v>
      </c>
    </row>
    <row r="367" spans="1:8" ht="47.25">
      <c r="A367" s="272">
        <f t="shared" si="5"/>
        <v>356</v>
      </c>
      <c r="B367" s="135" t="s">
        <v>50</v>
      </c>
      <c r="C367" s="136" t="s">
        <v>605</v>
      </c>
      <c r="D367" s="136" t="s">
        <v>261</v>
      </c>
      <c r="E367" s="136" t="s">
        <v>51</v>
      </c>
      <c r="F367" s="136"/>
      <c r="G367" s="137">
        <v>2255854.16</v>
      </c>
      <c r="H367" s="137">
        <v>2255854.16</v>
      </c>
    </row>
    <row r="368" spans="1:8" ht="47.25">
      <c r="A368" s="272">
        <f t="shared" si="5"/>
        <v>357</v>
      </c>
      <c r="B368" s="135" t="s">
        <v>360</v>
      </c>
      <c r="C368" s="136" t="s">
        <v>605</v>
      </c>
      <c r="D368" s="136" t="s">
        <v>261</v>
      </c>
      <c r="E368" s="136" t="s">
        <v>53</v>
      </c>
      <c r="F368" s="136"/>
      <c r="G368" s="137">
        <v>2255854.16</v>
      </c>
      <c r="H368" s="137">
        <v>2255854.16</v>
      </c>
    </row>
    <row r="369" spans="1:8" ht="78.75">
      <c r="A369" s="272">
        <f t="shared" si="5"/>
        <v>358</v>
      </c>
      <c r="B369" s="135" t="s">
        <v>623</v>
      </c>
      <c r="C369" s="136" t="s">
        <v>605</v>
      </c>
      <c r="D369" s="136" t="s">
        <v>261</v>
      </c>
      <c r="E369" s="136" t="s">
        <v>53</v>
      </c>
      <c r="F369" s="136" t="s">
        <v>256</v>
      </c>
      <c r="G369" s="137">
        <v>2255854.16</v>
      </c>
      <c r="H369" s="137">
        <v>2255854.16</v>
      </c>
    </row>
    <row r="370" spans="1:8" ht="31.5">
      <c r="A370" s="272">
        <f t="shared" si="5"/>
        <v>359</v>
      </c>
      <c r="B370" s="135" t="s">
        <v>624</v>
      </c>
      <c r="C370" s="136" t="s">
        <v>605</v>
      </c>
      <c r="D370" s="136" t="s">
        <v>261</v>
      </c>
      <c r="E370" s="136" t="s">
        <v>53</v>
      </c>
      <c r="F370" s="136" t="s">
        <v>270</v>
      </c>
      <c r="G370" s="137">
        <v>2255854.16</v>
      </c>
      <c r="H370" s="137">
        <v>2255854.16</v>
      </c>
    </row>
    <row r="371" spans="1:8" ht="63">
      <c r="A371" s="272">
        <f t="shared" si="5"/>
        <v>360</v>
      </c>
      <c r="B371" s="135" t="s">
        <v>452</v>
      </c>
      <c r="C371" s="136" t="s">
        <v>605</v>
      </c>
      <c r="D371" s="136" t="s">
        <v>480</v>
      </c>
      <c r="E371" s="136"/>
      <c r="F371" s="136"/>
      <c r="G371" s="137">
        <v>13663302.210000001</v>
      </c>
      <c r="H371" s="137">
        <v>13572624.48</v>
      </c>
    </row>
    <row r="372" spans="1:8" ht="31.5">
      <c r="A372" s="272">
        <f t="shared" si="5"/>
        <v>361</v>
      </c>
      <c r="B372" s="135" t="s">
        <v>1730</v>
      </c>
      <c r="C372" s="136" t="s">
        <v>605</v>
      </c>
      <c r="D372" s="136" t="s">
        <v>480</v>
      </c>
      <c r="E372" s="136" t="s">
        <v>40</v>
      </c>
      <c r="F372" s="136"/>
      <c r="G372" s="137">
        <v>1701024.09</v>
      </c>
      <c r="H372" s="137">
        <v>1701024.09</v>
      </c>
    </row>
    <row r="373" spans="1:8" ht="31.5">
      <c r="A373" s="272">
        <f t="shared" si="5"/>
        <v>362</v>
      </c>
      <c r="B373" s="135" t="s">
        <v>361</v>
      </c>
      <c r="C373" s="136" t="s">
        <v>605</v>
      </c>
      <c r="D373" s="136" t="s">
        <v>480</v>
      </c>
      <c r="E373" s="136" t="s">
        <v>54</v>
      </c>
      <c r="F373" s="136"/>
      <c r="G373" s="137">
        <v>1701024.09</v>
      </c>
      <c r="H373" s="137">
        <v>1701024.09</v>
      </c>
    </row>
    <row r="374" spans="1:8" ht="94.5">
      <c r="A374" s="272">
        <f t="shared" si="5"/>
        <v>363</v>
      </c>
      <c r="B374" s="135" t="s">
        <v>637</v>
      </c>
      <c r="C374" s="136" t="s">
        <v>605</v>
      </c>
      <c r="D374" s="136" t="s">
        <v>480</v>
      </c>
      <c r="E374" s="136" t="s">
        <v>108</v>
      </c>
      <c r="F374" s="136"/>
      <c r="G374" s="137">
        <v>1701024.09</v>
      </c>
      <c r="H374" s="137">
        <v>1701024.09</v>
      </c>
    </row>
    <row r="375" spans="1:8" ht="78.75">
      <c r="A375" s="272">
        <f t="shared" si="5"/>
        <v>364</v>
      </c>
      <c r="B375" s="135" t="s">
        <v>623</v>
      </c>
      <c r="C375" s="136" t="s">
        <v>605</v>
      </c>
      <c r="D375" s="136" t="s">
        <v>480</v>
      </c>
      <c r="E375" s="136" t="s">
        <v>108</v>
      </c>
      <c r="F375" s="136" t="s">
        <v>256</v>
      </c>
      <c r="G375" s="137">
        <v>1701024.09</v>
      </c>
      <c r="H375" s="137">
        <v>1701024.09</v>
      </c>
    </row>
    <row r="376" spans="1:8" ht="31.5">
      <c r="A376" s="272">
        <f t="shared" si="5"/>
        <v>365</v>
      </c>
      <c r="B376" s="135" t="s">
        <v>624</v>
      </c>
      <c r="C376" s="136" t="s">
        <v>605</v>
      </c>
      <c r="D376" s="136" t="s">
        <v>480</v>
      </c>
      <c r="E376" s="136" t="s">
        <v>108</v>
      </c>
      <c r="F376" s="136" t="s">
        <v>270</v>
      </c>
      <c r="G376" s="137">
        <v>1701024.09</v>
      </c>
      <c r="H376" s="137">
        <v>1701024.09</v>
      </c>
    </row>
    <row r="377" spans="1:8" ht="31.5">
      <c r="A377" s="272">
        <f t="shared" si="5"/>
        <v>366</v>
      </c>
      <c r="B377" s="135" t="s">
        <v>950</v>
      </c>
      <c r="C377" s="136" t="s">
        <v>605</v>
      </c>
      <c r="D377" s="136" t="s">
        <v>480</v>
      </c>
      <c r="E377" s="136" t="s">
        <v>108</v>
      </c>
      <c r="F377" s="136" t="s">
        <v>625</v>
      </c>
      <c r="G377" s="137">
        <v>0</v>
      </c>
      <c r="H377" s="137">
        <v>0</v>
      </c>
    </row>
    <row r="378" spans="1:8" ht="47.25">
      <c r="A378" s="272">
        <f t="shared" si="5"/>
        <v>367</v>
      </c>
      <c r="B378" s="135" t="s">
        <v>626</v>
      </c>
      <c r="C378" s="136" t="s">
        <v>605</v>
      </c>
      <c r="D378" s="136" t="s">
        <v>480</v>
      </c>
      <c r="E378" s="136" t="s">
        <v>108</v>
      </c>
      <c r="F378" s="136" t="s">
        <v>257</v>
      </c>
      <c r="G378" s="137">
        <v>0</v>
      </c>
      <c r="H378" s="137">
        <v>0</v>
      </c>
    </row>
    <row r="379" spans="1:8" ht="47.25">
      <c r="A379" s="272">
        <f t="shared" si="5"/>
        <v>368</v>
      </c>
      <c r="B379" s="135" t="s">
        <v>988</v>
      </c>
      <c r="C379" s="136" t="s">
        <v>605</v>
      </c>
      <c r="D379" s="136" t="s">
        <v>480</v>
      </c>
      <c r="E379" s="136" t="s">
        <v>989</v>
      </c>
      <c r="F379" s="136"/>
      <c r="G379" s="137">
        <v>474659.67</v>
      </c>
      <c r="H379" s="137">
        <v>474659.67</v>
      </c>
    </row>
    <row r="380" spans="1:8" ht="31.5">
      <c r="A380" s="272">
        <f t="shared" si="5"/>
        <v>369</v>
      </c>
      <c r="B380" s="135" t="s">
        <v>362</v>
      </c>
      <c r="C380" s="136" t="s">
        <v>605</v>
      </c>
      <c r="D380" s="136" t="s">
        <v>480</v>
      </c>
      <c r="E380" s="136" t="s">
        <v>990</v>
      </c>
      <c r="F380" s="136"/>
      <c r="G380" s="137">
        <v>474659.67</v>
      </c>
      <c r="H380" s="137">
        <v>474659.67</v>
      </c>
    </row>
    <row r="381" spans="1:8" ht="110.25">
      <c r="A381" s="272">
        <f t="shared" si="5"/>
        <v>370</v>
      </c>
      <c r="B381" s="138" t="s">
        <v>1007</v>
      </c>
      <c r="C381" s="136" t="s">
        <v>605</v>
      </c>
      <c r="D381" s="136" t="s">
        <v>480</v>
      </c>
      <c r="E381" s="136" t="s">
        <v>991</v>
      </c>
      <c r="F381" s="136"/>
      <c r="G381" s="137">
        <v>474659.67</v>
      </c>
      <c r="H381" s="137">
        <v>474659.67</v>
      </c>
    </row>
    <row r="382" spans="1:8" ht="78.75">
      <c r="A382" s="272">
        <f t="shared" si="5"/>
        <v>371</v>
      </c>
      <c r="B382" s="135" t="s">
        <v>623</v>
      </c>
      <c r="C382" s="136" t="s">
        <v>605</v>
      </c>
      <c r="D382" s="136" t="s">
        <v>480</v>
      </c>
      <c r="E382" s="136" t="s">
        <v>991</v>
      </c>
      <c r="F382" s="136" t="s">
        <v>256</v>
      </c>
      <c r="G382" s="137">
        <v>456418.91</v>
      </c>
      <c r="H382" s="137">
        <v>456418.91</v>
      </c>
    </row>
    <row r="383" spans="1:8" ht="31.5">
      <c r="A383" s="272">
        <f t="shared" si="5"/>
        <v>372</v>
      </c>
      <c r="B383" s="135" t="s">
        <v>624</v>
      </c>
      <c r="C383" s="136" t="s">
        <v>605</v>
      </c>
      <c r="D383" s="136" t="s">
        <v>480</v>
      </c>
      <c r="E383" s="136" t="s">
        <v>991</v>
      </c>
      <c r="F383" s="136" t="s">
        <v>270</v>
      </c>
      <c r="G383" s="137">
        <v>456418.91</v>
      </c>
      <c r="H383" s="137">
        <v>456418.91</v>
      </c>
    </row>
    <row r="384" spans="1:8" ht="31.5">
      <c r="A384" s="272">
        <f t="shared" si="5"/>
        <v>373</v>
      </c>
      <c r="B384" s="135" t="s">
        <v>950</v>
      </c>
      <c r="C384" s="136" t="s">
        <v>605</v>
      </c>
      <c r="D384" s="136" t="s">
        <v>480</v>
      </c>
      <c r="E384" s="136" t="s">
        <v>991</v>
      </c>
      <c r="F384" s="136" t="s">
        <v>625</v>
      </c>
      <c r="G384" s="137">
        <v>18240.759999999998</v>
      </c>
      <c r="H384" s="137">
        <v>18240.759999999998</v>
      </c>
    </row>
    <row r="385" spans="1:8" ht="47.25">
      <c r="A385" s="272">
        <f t="shared" si="5"/>
        <v>374</v>
      </c>
      <c r="B385" s="135" t="s">
        <v>626</v>
      </c>
      <c r="C385" s="136" t="s">
        <v>605</v>
      </c>
      <c r="D385" s="136" t="s">
        <v>480</v>
      </c>
      <c r="E385" s="136" t="s">
        <v>991</v>
      </c>
      <c r="F385" s="136" t="s">
        <v>257</v>
      </c>
      <c r="G385" s="137">
        <v>18240.759999999998</v>
      </c>
      <c r="H385" s="137">
        <v>18240.759999999998</v>
      </c>
    </row>
    <row r="386" spans="1:8" ht="47.25">
      <c r="A386" s="272">
        <f t="shared" si="5"/>
        <v>375</v>
      </c>
      <c r="B386" s="135" t="s">
        <v>50</v>
      </c>
      <c r="C386" s="136" t="s">
        <v>605</v>
      </c>
      <c r="D386" s="136" t="s">
        <v>480</v>
      </c>
      <c r="E386" s="136" t="s">
        <v>51</v>
      </c>
      <c r="F386" s="136"/>
      <c r="G386" s="137">
        <v>11487618.449999999</v>
      </c>
      <c r="H386" s="137">
        <v>11396940.720000001</v>
      </c>
    </row>
    <row r="387" spans="1:8" ht="47.25">
      <c r="A387" s="272">
        <f t="shared" si="5"/>
        <v>376</v>
      </c>
      <c r="B387" s="135" t="s">
        <v>360</v>
      </c>
      <c r="C387" s="136" t="s">
        <v>605</v>
      </c>
      <c r="D387" s="136" t="s">
        <v>480</v>
      </c>
      <c r="E387" s="136" t="s">
        <v>53</v>
      </c>
      <c r="F387" s="136"/>
      <c r="G387" s="137">
        <v>11487618.449999999</v>
      </c>
      <c r="H387" s="137">
        <v>11396940.720000001</v>
      </c>
    </row>
    <row r="388" spans="1:8" ht="78.75">
      <c r="A388" s="272">
        <f t="shared" si="5"/>
        <v>377</v>
      </c>
      <c r="B388" s="135" t="s">
        <v>623</v>
      </c>
      <c r="C388" s="136" t="s">
        <v>605</v>
      </c>
      <c r="D388" s="136" t="s">
        <v>480</v>
      </c>
      <c r="E388" s="136" t="s">
        <v>53</v>
      </c>
      <c r="F388" s="136" t="s">
        <v>256</v>
      </c>
      <c r="G388" s="137">
        <v>9826042.25</v>
      </c>
      <c r="H388" s="137">
        <v>9826042.25</v>
      </c>
    </row>
    <row r="389" spans="1:8" ht="31.5">
      <c r="A389" s="272">
        <f t="shared" si="5"/>
        <v>378</v>
      </c>
      <c r="B389" s="135" t="s">
        <v>624</v>
      </c>
      <c r="C389" s="136" t="s">
        <v>605</v>
      </c>
      <c r="D389" s="136" t="s">
        <v>480</v>
      </c>
      <c r="E389" s="136" t="s">
        <v>53</v>
      </c>
      <c r="F389" s="136" t="s">
        <v>270</v>
      </c>
      <c r="G389" s="137">
        <v>9826042.25</v>
      </c>
      <c r="H389" s="137">
        <v>9826042.25</v>
      </c>
    </row>
    <row r="390" spans="1:8" ht="31.5">
      <c r="A390" s="272">
        <f t="shared" si="5"/>
        <v>379</v>
      </c>
      <c r="B390" s="135" t="s">
        <v>950</v>
      </c>
      <c r="C390" s="136" t="s">
        <v>605</v>
      </c>
      <c r="D390" s="136" t="s">
        <v>480</v>
      </c>
      <c r="E390" s="136" t="s">
        <v>53</v>
      </c>
      <c r="F390" s="136" t="s">
        <v>625</v>
      </c>
      <c r="G390" s="137">
        <v>1661576.2</v>
      </c>
      <c r="H390" s="137">
        <v>1570898.47</v>
      </c>
    </row>
    <row r="391" spans="1:8" ht="47.25">
      <c r="A391" s="272">
        <f t="shared" si="5"/>
        <v>380</v>
      </c>
      <c r="B391" s="135" t="s">
        <v>626</v>
      </c>
      <c r="C391" s="136" t="s">
        <v>605</v>
      </c>
      <c r="D391" s="136" t="s">
        <v>480</v>
      </c>
      <c r="E391" s="136" t="s">
        <v>53</v>
      </c>
      <c r="F391" s="136" t="s">
        <v>257</v>
      </c>
      <c r="G391" s="137">
        <v>1661576.2</v>
      </c>
      <c r="H391" s="137">
        <v>1570898.47</v>
      </c>
    </row>
    <row r="392" spans="1:8" ht="15.75">
      <c r="A392" s="272">
        <f t="shared" si="5"/>
        <v>381</v>
      </c>
      <c r="B392" s="135" t="s">
        <v>540</v>
      </c>
      <c r="C392" s="136" t="s">
        <v>605</v>
      </c>
      <c r="D392" s="136" t="s">
        <v>480</v>
      </c>
      <c r="E392" s="136" t="s">
        <v>53</v>
      </c>
      <c r="F392" s="136" t="s">
        <v>541</v>
      </c>
      <c r="G392" s="137">
        <v>0</v>
      </c>
      <c r="H392" s="137">
        <v>0</v>
      </c>
    </row>
    <row r="393" spans="1:8" ht="15.75">
      <c r="A393" s="272">
        <f t="shared" si="5"/>
        <v>382</v>
      </c>
      <c r="B393" s="135" t="s">
        <v>351</v>
      </c>
      <c r="C393" s="136" t="s">
        <v>605</v>
      </c>
      <c r="D393" s="136" t="s">
        <v>480</v>
      </c>
      <c r="E393" s="136" t="s">
        <v>53</v>
      </c>
      <c r="F393" s="136" t="s">
        <v>352</v>
      </c>
      <c r="G393" s="137">
        <v>0</v>
      </c>
      <c r="H393" s="137">
        <v>0</v>
      </c>
    </row>
    <row r="394" spans="1:8" ht="15.75">
      <c r="A394" s="272">
        <f t="shared" si="5"/>
        <v>383</v>
      </c>
      <c r="B394" s="135" t="s">
        <v>1695</v>
      </c>
      <c r="C394" s="136" t="s">
        <v>605</v>
      </c>
      <c r="D394" s="136" t="s">
        <v>1696</v>
      </c>
      <c r="E394" s="136"/>
      <c r="F394" s="136"/>
      <c r="G394" s="137">
        <v>1800</v>
      </c>
      <c r="H394" s="137">
        <v>2900</v>
      </c>
    </row>
    <row r="395" spans="1:8" ht="47.25">
      <c r="A395" s="272">
        <f t="shared" si="5"/>
        <v>384</v>
      </c>
      <c r="B395" s="135" t="s">
        <v>50</v>
      </c>
      <c r="C395" s="136" t="s">
        <v>605</v>
      </c>
      <c r="D395" s="136" t="s">
        <v>1696</v>
      </c>
      <c r="E395" s="136" t="s">
        <v>51</v>
      </c>
      <c r="F395" s="136"/>
      <c r="G395" s="137">
        <v>1800</v>
      </c>
      <c r="H395" s="137">
        <v>2900</v>
      </c>
    </row>
    <row r="396" spans="1:8" ht="173.25">
      <c r="A396" s="272">
        <f t="shared" si="5"/>
        <v>385</v>
      </c>
      <c r="B396" s="138" t="s">
        <v>638</v>
      </c>
      <c r="C396" s="136" t="s">
        <v>605</v>
      </c>
      <c r="D396" s="136" t="s">
        <v>1696</v>
      </c>
      <c r="E396" s="136" t="s">
        <v>639</v>
      </c>
      <c r="F396" s="136"/>
      <c r="G396" s="137">
        <v>1800</v>
      </c>
      <c r="H396" s="137">
        <v>2900</v>
      </c>
    </row>
    <row r="397" spans="1:8" ht="31.5">
      <c r="A397" s="272">
        <f t="shared" si="5"/>
        <v>386</v>
      </c>
      <c r="B397" s="135" t="s">
        <v>950</v>
      </c>
      <c r="C397" s="136" t="s">
        <v>605</v>
      </c>
      <c r="D397" s="136" t="s">
        <v>1696</v>
      </c>
      <c r="E397" s="136" t="s">
        <v>639</v>
      </c>
      <c r="F397" s="136" t="s">
        <v>625</v>
      </c>
      <c r="G397" s="137">
        <v>1800</v>
      </c>
      <c r="H397" s="137">
        <v>2900</v>
      </c>
    </row>
    <row r="398" spans="1:8" ht="47.25">
      <c r="A398" s="272">
        <f t="shared" ref="A398:A461" si="6">A397+1</f>
        <v>387</v>
      </c>
      <c r="B398" s="135" t="s">
        <v>626</v>
      </c>
      <c r="C398" s="136" t="s">
        <v>605</v>
      </c>
      <c r="D398" s="136" t="s">
        <v>1696</v>
      </c>
      <c r="E398" s="136" t="s">
        <v>639</v>
      </c>
      <c r="F398" s="136" t="s">
        <v>257</v>
      </c>
      <c r="G398" s="137">
        <v>1800</v>
      </c>
      <c r="H398" s="137">
        <v>2900</v>
      </c>
    </row>
    <row r="399" spans="1:8" ht="15.75">
      <c r="A399" s="272">
        <f t="shared" si="6"/>
        <v>388</v>
      </c>
      <c r="B399" s="135" t="s">
        <v>496</v>
      </c>
      <c r="C399" s="136" t="s">
        <v>605</v>
      </c>
      <c r="D399" s="136" t="s">
        <v>262</v>
      </c>
      <c r="E399" s="136"/>
      <c r="F399" s="136"/>
      <c r="G399" s="137">
        <v>100000</v>
      </c>
      <c r="H399" s="137">
        <v>100000</v>
      </c>
    </row>
    <row r="400" spans="1:8" ht="47.25">
      <c r="A400" s="272">
        <f t="shared" si="6"/>
        <v>389</v>
      </c>
      <c r="B400" s="135" t="s">
        <v>50</v>
      </c>
      <c r="C400" s="136" t="s">
        <v>605</v>
      </c>
      <c r="D400" s="136" t="s">
        <v>262</v>
      </c>
      <c r="E400" s="136" t="s">
        <v>51</v>
      </c>
      <c r="F400" s="136"/>
      <c r="G400" s="137">
        <v>100000</v>
      </c>
      <c r="H400" s="137">
        <v>100000</v>
      </c>
    </row>
    <row r="401" spans="1:8" ht="31.5">
      <c r="A401" s="272">
        <f t="shared" si="6"/>
        <v>390</v>
      </c>
      <c r="B401" s="135" t="s">
        <v>453</v>
      </c>
      <c r="C401" s="136" t="s">
        <v>605</v>
      </c>
      <c r="D401" s="136" t="s">
        <v>262</v>
      </c>
      <c r="E401" s="136" t="s">
        <v>56</v>
      </c>
      <c r="F401" s="136"/>
      <c r="G401" s="137">
        <v>100000</v>
      </c>
      <c r="H401" s="137">
        <v>100000</v>
      </c>
    </row>
    <row r="402" spans="1:8" ht="15.75">
      <c r="A402" s="272">
        <f t="shared" si="6"/>
        <v>391</v>
      </c>
      <c r="B402" s="135" t="s">
        <v>540</v>
      </c>
      <c r="C402" s="136" t="s">
        <v>605</v>
      </c>
      <c r="D402" s="136" t="s">
        <v>262</v>
      </c>
      <c r="E402" s="136" t="s">
        <v>56</v>
      </c>
      <c r="F402" s="136" t="s">
        <v>541</v>
      </c>
      <c r="G402" s="137">
        <v>100000</v>
      </c>
      <c r="H402" s="137">
        <v>100000</v>
      </c>
    </row>
    <row r="403" spans="1:8" ht="15.75">
      <c r="A403" s="272">
        <f t="shared" si="6"/>
        <v>392</v>
      </c>
      <c r="B403" s="135" t="s">
        <v>454</v>
      </c>
      <c r="C403" s="136" t="s">
        <v>605</v>
      </c>
      <c r="D403" s="136" t="s">
        <v>262</v>
      </c>
      <c r="E403" s="136" t="s">
        <v>56</v>
      </c>
      <c r="F403" s="136" t="s">
        <v>455</v>
      </c>
      <c r="G403" s="137">
        <v>100000</v>
      </c>
      <c r="H403" s="137">
        <v>100000</v>
      </c>
    </row>
    <row r="404" spans="1:8" ht="15.75">
      <c r="A404" s="272">
        <f t="shared" si="6"/>
        <v>393</v>
      </c>
      <c r="B404" s="135" t="s">
        <v>497</v>
      </c>
      <c r="C404" s="136" t="s">
        <v>605</v>
      </c>
      <c r="D404" s="136" t="s">
        <v>475</v>
      </c>
      <c r="E404" s="136"/>
      <c r="F404" s="136"/>
      <c r="G404" s="137">
        <v>1769493.43</v>
      </c>
      <c r="H404" s="137">
        <v>1769493.43</v>
      </c>
    </row>
    <row r="405" spans="1:8" ht="47.25">
      <c r="A405" s="272">
        <f t="shared" si="6"/>
        <v>394</v>
      </c>
      <c r="B405" s="135" t="s">
        <v>50</v>
      </c>
      <c r="C405" s="136" t="s">
        <v>605</v>
      </c>
      <c r="D405" s="136" t="s">
        <v>475</v>
      </c>
      <c r="E405" s="136" t="s">
        <v>51</v>
      </c>
      <c r="F405" s="136"/>
      <c r="G405" s="137">
        <v>1769493.43</v>
      </c>
      <c r="H405" s="137">
        <v>1769493.43</v>
      </c>
    </row>
    <row r="406" spans="1:8" ht="31.5">
      <c r="A406" s="272">
        <f t="shared" si="6"/>
        <v>395</v>
      </c>
      <c r="B406" s="135" t="s">
        <v>456</v>
      </c>
      <c r="C406" s="136" t="s">
        <v>605</v>
      </c>
      <c r="D406" s="136" t="s">
        <v>475</v>
      </c>
      <c r="E406" s="136" t="s">
        <v>57</v>
      </c>
      <c r="F406" s="136"/>
      <c r="G406" s="137">
        <v>1085293.43</v>
      </c>
      <c r="H406" s="137">
        <v>1085293.43</v>
      </c>
    </row>
    <row r="407" spans="1:8" ht="98.25" customHeight="1">
      <c r="A407" s="272">
        <f t="shared" si="6"/>
        <v>396</v>
      </c>
      <c r="B407" s="135" t="s">
        <v>623</v>
      </c>
      <c r="C407" s="136" t="s">
        <v>605</v>
      </c>
      <c r="D407" s="136" t="s">
        <v>475</v>
      </c>
      <c r="E407" s="136" t="s">
        <v>57</v>
      </c>
      <c r="F407" s="136" t="s">
        <v>256</v>
      </c>
      <c r="G407" s="137">
        <v>871491.28</v>
      </c>
      <c r="H407" s="137">
        <v>871491.28</v>
      </c>
    </row>
    <row r="408" spans="1:8" ht="31.5">
      <c r="A408" s="272">
        <f t="shared" si="6"/>
        <v>397</v>
      </c>
      <c r="B408" s="135" t="s">
        <v>388</v>
      </c>
      <c r="C408" s="136" t="s">
        <v>605</v>
      </c>
      <c r="D408" s="136" t="s">
        <v>475</v>
      </c>
      <c r="E408" s="136" t="s">
        <v>57</v>
      </c>
      <c r="F408" s="136" t="s">
        <v>546</v>
      </c>
      <c r="G408" s="137">
        <v>871491.28</v>
      </c>
      <c r="H408" s="137">
        <v>871491.28</v>
      </c>
    </row>
    <row r="409" spans="1:8" ht="31.5">
      <c r="A409" s="272">
        <f t="shared" si="6"/>
        <v>398</v>
      </c>
      <c r="B409" s="135" t="s">
        <v>950</v>
      </c>
      <c r="C409" s="136" t="s">
        <v>605</v>
      </c>
      <c r="D409" s="136" t="s">
        <v>475</v>
      </c>
      <c r="E409" s="136" t="s">
        <v>57</v>
      </c>
      <c r="F409" s="136" t="s">
        <v>625</v>
      </c>
      <c r="G409" s="137">
        <v>213802.15</v>
      </c>
      <c r="H409" s="137">
        <v>213802.15</v>
      </c>
    </row>
    <row r="410" spans="1:8" ht="47.25">
      <c r="A410" s="272">
        <f t="shared" si="6"/>
        <v>399</v>
      </c>
      <c r="B410" s="135" t="s">
        <v>626</v>
      </c>
      <c r="C410" s="136" t="s">
        <v>605</v>
      </c>
      <c r="D410" s="136" t="s">
        <v>475</v>
      </c>
      <c r="E410" s="136" t="s">
        <v>57</v>
      </c>
      <c r="F410" s="136" t="s">
        <v>257</v>
      </c>
      <c r="G410" s="137">
        <v>213802.15</v>
      </c>
      <c r="H410" s="137">
        <v>213802.15</v>
      </c>
    </row>
    <row r="411" spans="1:8" ht="94.5">
      <c r="A411" s="272">
        <f t="shared" si="6"/>
        <v>400</v>
      </c>
      <c r="B411" s="135" t="s">
        <v>457</v>
      </c>
      <c r="C411" s="136" t="s">
        <v>605</v>
      </c>
      <c r="D411" s="136" t="s">
        <v>475</v>
      </c>
      <c r="E411" s="136" t="s">
        <v>58</v>
      </c>
      <c r="F411" s="136"/>
      <c r="G411" s="137">
        <v>13500</v>
      </c>
      <c r="H411" s="137">
        <v>13500</v>
      </c>
    </row>
    <row r="412" spans="1:8" ht="78.75">
      <c r="A412" s="272">
        <f t="shared" si="6"/>
        <v>401</v>
      </c>
      <c r="B412" s="135" t="s">
        <v>623</v>
      </c>
      <c r="C412" s="136" t="s">
        <v>605</v>
      </c>
      <c r="D412" s="136" t="s">
        <v>475</v>
      </c>
      <c r="E412" s="136" t="s">
        <v>58</v>
      </c>
      <c r="F412" s="136" t="s">
        <v>256</v>
      </c>
      <c r="G412" s="137">
        <v>12510</v>
      </c>
      <c r="H412" s="137">
        <v>12510</v>
      </c>
    </row>
    <row r="413" spans="1:8" ht="19.5" customHeight="1">
      <c r="A413" s="272">
        <f t="shared" si="6"/>
        <v>402</v>
      </c>
      <c r="B413" s="135" t="s">
        <v>624</v>
      </c>
      <c r="C413" s="136" t="s">
        <v>605</v>
      </c>
      <c r="D413" s="136" t="s">
        <v>475</v>
      </c>
      <c r="E413" s="136" t="s">
        <v>58</v>
      </c>
      <c r="F413" s="136" t="s">
        <v>270</v>
      </c>
      <c r="G413" s="137">
        <v>12510</v>
      </c>
      <c r="H413" s="137">
        <v>12510</v>
      </c>
    </row>
    <row r="414" spans="1:8" ht="31.5">
      <c r="A414" s="272">
        <f t="shared" si="6"/>
        <v>403</v>
      </c>
      <c r="B414" s="135" t="s">
        <v>950</v>
      </c>
      <c r="C414" s="136" t="s">
        <v>605</v>
      </c>
      <c r="D414" s="136" t="s">
        <v>475</v>
      </c>
      <c r="E414" s="136" t="s">
        <v>58</v>
      </c>
      <c r="F414" s="136" t="s">
        <v>625</v>
      </c>
      <c r="G414" s="137">
        <v>990</v>
      </c>
      <c r="H414" s="137">
        <v>990</v>
      </c>
    </row>
    <row r="415" spans="1:8" ht="47.25">
      <c r="A415" s="272">
        <f t="shared" si="6"/>
        <v>404</v>
      </c>
      <c r="B415" s="135" t="s">
        <v>626</v>
      </c>
      <c r="C415" s="136" t="s">
        <v>605</v>
      </c>
      <c r="D415" s="136" t="s">
        <v>475</v>
      </c>
      <c r="E415" s="136" t="s">
        <v>58</v>
      </c>
      <c r="F415" s="136" t="s">
        <v>257</v>
      </c>
      <c r="G415" s="137">
        <v>990</v>
      </c>
      <c r="H415" s="137">
        <v>990</v>
      </c>
    </row>
    <row r="416" spans="1:8" ht="94.5">
      <c r="A416" s="272">
        <f t="shared" si="6"/>
        <v>405</v>
      </c>
      <c r="B416" s="135" t="s">
        <v>521</v>
      </c>
      <c r="C416" s="136" t="s">
        <v>605</v>
      </c>
      <c r="D416" s="136" t="s">
        <v>475</v>
      </c>
      <c r="E416" s="136" t="s">
        <v>59</v>
      </c>
      <c r="F416" s="136"/>
      <c r="G416" s="137">
        <v>201000</v>
      </c>
      <c r="H416" s="137">
        <v>201000</v>
      </c>
    </row>
    <row r="417" spans="1:8" ht="78.75">
      <c r="A417" s="272">
        <f t="shared" si="6"/>
        <v>406</v>
      </c>
      <c r="B417" s="135" t="s">
        <v>623</v>
      </c>
      <c r="C417" s="136" t="s">
        <v>605</v>
      </c>
      <c r="D417" s="136" t="s">
        <v>475</v>
      </c>
      <c r="E417" s="136" t="s">
        <v>59</v>
      </c>
      <c r="F417" s="136" t="s">
        <v>256</v>
      </c>
      <c r="G417" s="137">
        <v>161654.70000000001</v>
      </c>
      <c r="H417" s="137">
        <v>161654.70000000001</v>
      </c>
    </row>
    <row r="418" spans="1:8" ht="31.5">
      <c r="A418" s="272">
        <f t="shared" si="6"/>
        <v>407</v>
      </c>
      <c r="B418" s="135" t="s">
        <v>388</v>
      </c>
      <c r="C418" s="136" t="s">
        <v>605</v>
      </c>
      <c r="D418" s="136" t="s">
        <v>475</v>
      </c>
      <c r="E418" s="136" t="s">
        <v>59</v>
      </c>
      <c r="F418" s="136" t="s">
        <v>546</v>
      </c>
      <c r="G418" s="137">
        <v>161654.70000000001</v>
      </c>
      <c r="H418" s="137">
        <v>161654.70000000001</v>
      </c>
    </row>
    <row r="419" spans="1:8" ht="31.5">
      <c r="A419" s="272">
        <f t="shared" si="6"/>
        <v>408</v>
      </c>
      <c r="B419" s="135" t="s">
        <v>950</v>
      </c>
      <c r="C419" s="136" t="s">
        <v>605</v>
      </c>
      <c r="D419" s="136" t="s">
        <v>475</v>
      </c>
      <c r="E419" s="136" t="s">
        <v>59</v>
      </c>
      <c r="F419" s="136" t="s">
        <v>625</v>
      </c>
      <c r="G419" s="137">
        <v>39345.300000000003</v>
      </c>
      <c r="H419" s="137">
        <v>39345.300000000003</v>
      </c>
    </row>
    <row r="420" spans="1:8" ht="47.25">
      <c r="A420" s="272">
        <f t="shared" si="6"/>
        <v>409</v>
      </c>
      <c r="B420" s="135" t="s">
        <v>626</v>
      </c>
      <c r="C420" s="136" t="s">
        <v>605</v>
      </c>
      <c r="D420" s="136" t="s">
        <v>475</v>
      </c>
      <c r="E420" s="136" t="s">
        <v>59</v>
      </c>
      <c r="F420" s="136" t="s">
        <v>257</v>
      </c>
      <c r="G420" s="137">
        <v>39345.300000000003</v>
      </c>
      <c r="H420" s="137">
        <v>39345.300000000003</v>
      </c>
    </row>
    <row r="421" spans="1:8" ht="126">
      <c r="A421" s="272">
        <f t="shared" si="6"/>
        <v>410</v>
      </c>
      <c r="B421" s="138" t="s">
        <v>460</v>
      </c>
      <c r="C421" s="136" t="s">
        <v>605</v>
      </c>
      <c r="D421" s="136" t="s">
        <v>475</v>
      </c>
      <c r="E421" s="136" t="s">
        <v>60</v>
      </c>
      <c r="F421" s="136"/>
      <c r="G421" s="137">
        <v>469700</v>
      </c>
      <c r="H421" s="137">
        <v>469700</v>
      </c>
    </row>
    <row r="422" spans="1:8" ht="78.75">
      <c r="A422" s="272">
        <f t="shared" si="6"/>
        <v>411</v>
      </c>
      <c r="B422" s="135" t="s">
        <v>623</v>
      </c>
      <c r="C422" s="136" t="s">
        <v>605</v>
      </c>
      <c r="D422" s="136" t="s">
        <v>475</v>
      </c>
      <c r="E422" s="136" t="s">
        <v>60</v>
      </c>
      <c r="F422" s="136" t="s">
        <v>256</v>
      </c>
      <c r="G422" s="137">
        <v>416937.48</v>
      </c>
      <c r="H422" s="137">
        <v>416937.48</v>
      </c>
    </row>
    <row r="423" spans="1:8" ht="31.5">
      <c r="A423" s="272">
        <f t="shared" si="6"/>
        <v>412</v>
      </c>
      <c r="B423" s="135" t="s">
        <v>624</v>
      </c>
      <c r="C423" s="136" t="s">
        <v>605</v>
      </c>
      <c r="D423" s="136" t="s">
        <v>475</v>
      </c>
      <c r="E423" s="136" t="s">
        <v>60</v>
      </c>
      <c r="F423" s="136" t="s">
        <v>270</v>
      </c>
      <c r="G423" s="137">
        <v>416937.48</v>
      </c>
      <c r="H423" s="137">
        <v>416937.48</v>
      </c>
    </row>
    <row r="424" spans="1:8" ht="31.5">
      <c r="A424" s="272">
        <f t="shared" si="6"/>
        <v>413</v>
      </c>
      <c r="B424" s="135" t="s">
        <v>950</v>
      </c>
      <c r="C424" s="136" t="s">
        <v>605</v>
      </c>
      <c r="D424" s="136" t="s">
        <v>475</v>
      </c>
      <c r="E424" s="136" t="s">
        <v>60</v>
      </c>
      <c r="F424" s="136" t="s">
        <v>625</v>
      </c>
      <c r="G424" s="137">
        <v>52762.52</v>
      </c>
      <c r="H424" s="137">
        <v>52762.52</v>
      </c>
    </row>
    <row r="425" spans="1:8" ht="47.25">
      <c r="A425" s="272">
        <f t="shared" si="6"/>
        <v>414</v>
      </c>
      <c r="B425" s="135" t="s">
        <v>626</v>
      </c>
      <c r="C425" s="136" t="s">
        <v>605</v>
      </c>
      <c r="D425" s="136" t="s">
        <v>475</v>
      </c>
      <c r="E425" s="136" t="s">
        <v>60</v>
      </c>
      <c r="F425" s="136" t="s">
        <v>257</v>
      </c>
      <c r="G425" s="137">
        <v>52762.52</v>
      </c>
      <c r="H425" s="137">
        <v>52762.52</v>
      </c>
    </row>
    <row r="426" spans="1:8" ht="31.5">
      <c r="A426" s="272">
        <f t="shared" si="6"/>
        <v>415</v>
      </c>
      <c r="B426" s="135" t="s">
        <v>522</v>
      </c>
      <c r="C426" s="136" t="s">
        <v>605</v>
      </c>
      <c r="D426" s="136" t="s">
        <v>503</v>
      </c>
      <c r="E426" s="136"/>
      <c r="F426" s="136"/>
      <c r="G426" s="137">
        <v>2269996.11</v>
      </c>
      <c r="H426" s="137">
        <v>2269996.11</v>
      </c>
    </row>
    <row r="427" spans="1:8" ht="47.25">
      <c r="A427" s="272">
        <f t="shared" si="6"/>
        <v>416</v>
      </c>
      <c r="B427" s="135" t="s">
        <v>498</v>
      </c>
      <c r="C427" s="136" t="s">
        <v>605</v>
      </c>
      <c r="D427" s="136" t="s">
        <v>513</v>
      </c>
      <c r="E427" s="136"/>
      <c r="F427" s="136"/>
      <c r="G427" s="137">
        <v>2247996.11</v>
      </c>
      <c r="H427" s="137">
        <v>2247996.11</v>
      </c>
    </row>
    <row r="428" spans="1:8" ht="47.25">
      <c r="A428" s="272">
        <f t="shared" si="6"/>
        <v>417</v>
      </c>
      <c r="B428" s="135" t="s">
        <v>988</v>
      </c>
      <c r="C428" s="136" t="s">
        <v>605</v>
      </c>
      <c r="D428" s="136" t="s">
        <v>513</v>
      </c>
      <c r="E428" s="136" t="s">
        <v>989</v>
      </c>
      <c r="F428" s="136"/>
      <c r="G428" s="137">
        <v>2247996.11</v>
      </c>
      <c r="H428" s="137">
        <v>2247996.11</v>
      </c>
    </row>
    <row r="429" spans="1:8" ht="126">
      <c r="A429" s="272">
        <f t="shared" si="6"/>
        <v>418</v>
      </c>
      <c r="B429" s="138" t="s">
        <v>640</v>
      </c>
      <c r="C429" s="136" t="s">
        <v>605</v>
      </c>
      <c r="D429" s="136" t="s">
        <v>513</v>
      </c>
      <c r="E429" s="136" t="s">
        <v>1620</v>
      </c>
      <c r="F429" s="136"/>
      <c r="G429" s="137">
        <v>2247996.11</v>
      </c>
      <c r="H429" s="137">
        <v>2247996.11</v>
      </c>
    </row>
    <row r="430" spans="1:8" ht="204.75">
      <c r="A430" s="272">
        <f t="shared" si="6"/>
        <v>419</v>
      </c>
      <c r="B430" s="138" t="s">
        <v>1621</v>
      </c>
      <c r="C430" s="136" t="s">
        <v>605</v>
      </c>
      <c r="D430" s="136" t="s">
        <v>513</v>
      </c>
      <c r="E430" s="136" t="s">
        <v>1622</v>
      </c>
      <c r="F430" s="136"/>
      <c r="G430" s="137">
        <v>2247996.11</v>
      </c>
      <c r="H430" s="137">
        <v>2247996.11</v>
      </c>
    </row>
    <row r="431" spans="1:8" ht="78.75">
      <c r="A431" s="272">
        <f t="shared" si="6"/>
        <v>420</v>
      </c>
      <c r="B431" s="135" t="s">
        <v>623</v>
      </c>
      <c r="C431" s="136" t="s">
        <v>605</v>
      </c>
      <c r="D431" s="136" t="s">
        <v>513</v>
      </c>
      <c r="E431" s="136" t="s">
        <v>1622</v>
      </c>
      <c r="F431" s="136" t="s">
        <v>256</v>
      </c>
      <c r="G431" s="137">
        <v>2220895.6</v>
      </c>
      <c r="H431" s="137">
        <v>2220895.6</v>
      </c>
    </row>
    <row r="432" spans="1:8" ht="31.5">
      <c r="A432" s="272">
        <f t="shared" si="6"/>
        <v>421</v>
      </c>
      <c r="B432" s="135" t="s">
        <v>388</v>
      </c>
      <c r="C432" s="136" t="s">
        <v>605</v>
      </c>
      <c r="D432" s="136" t="s">
        <v>513</v>
      </c>
      <c r="E432" s="136" t="s">
        <v>1622</v>
      </c>
      <c r="F432" s="136" t="s">
        <v>546</v>
      </c>
      <c r="G432" s="137">
        <v>2220895.6</v>
      </c>
      <c r="H432" s="137">
        <v>2220895.6</v>
      </c>
    </row>
    <row r="433" spans="1:8" ht="31.5">
      <c r="A433" s="272">
        <f t="shared" si="6"/>
        <v>422</v>
      </c>
      <c r="B433" s="135" t="s">
        <v>950</v>
      </c>
      <c r="C433" s="136" t="s">
        <v>605</v>
      </c>
      <c r="D433" s="136" t="s">
        <v>513</v>
      </c>
      <c r="E433" s="136" t="s">
        <v>1622</v>
      </c>
      <c r="F433" s="136" t="s">
        <v>625</v>
      </c>
      <c r="G433" s="137">
        <v>27100.51</v>
      </c>
      <c r="H433" s="137">
        <v>27100.51</v>
      </c>
    </row>
    <row r="434" spans="1:8" ht="47.25">
      <c r="A434" s="272">
        <f t="shared" si="6"/>
        <v>423</v>
      </c>
      <c r="B434" s="135" t="s">
        <v>626</v>
      </c>
      <c r="C434" s="136" t="s">
        <v>605</v>
      </c>
      <c r="D434" s="136" t="s">
        <v>513</v>
      </c>
      <c r="E434" s="136" t="s">
        <v>1622</v>
      </c>
      <c r="F434" s="136" t="s">
        <v>257</v>
      </c>
      <c r="G434" s="137">
        <v>27100.51</v>
      </c>
      <c r="H434" s="137">
        <v>27100.51</v>
      </c>
    </row>
    <row r="435" spans="1:8" ht="47.25">
      <c r="A435" s="272">
        <f t="shared" si="6"/>
        <v>424</v>
      </c>
      <c r="B435" s="135" t="s">
        <v>948</v>
      </c>
      <c r="C435" s="136" t="s">
        <v>605</v>
      </c>
      <c r="D435" s="136" t="s">
        <v>949</v>
      </c>
      <c r="E435" s="136"/>
      <c r="F435" s="136"/>
      <c r="G435" s="137">
        <v>22000</v>
      </c>
      <c r="H435" s="137">
        <v>22000</v>
      </c>
    </row>
    <row r="436" spans="1:8" ht="47.25">
      <c r="A436" s="272">
        <f t="shared" si="6"/>
        <v>425</v>
      </c>
      <c r="B436" s="135" t="s">
        <v>988</v>
      </c>
      <c r="C436" s="136" t="s">
        <v>605</v>
      </c>
      <c r="D436" s="136" t="s">
        <v>949</v>
      </c>
      <c r="E436" s="136" t="s">
        <v>989</v>
      </c>
      <c r="F436" s="136"/>
      <c r="G436" s="137">
        <v>22000</v>
      </c>
      <c r="H436" s="137">
        <v>22000</v>
      </c>
    </row>
    <row r="437" spans="1:8" ht="47.25">
      <c r="A437" s="272">
        <f t="shared" si="6"/>
        <v>426</v>
      </c>
      <c r="B437" s="135" t="s">
        <v>1616</v>
      </c>
      <c r="C437" s="136" t="s">
        <v>605</v>
      </c>
      <c r="D437" s="136" t="s">
        <v>949</v>
      </c>
      <c r="E437" s="136" t="s">
        <v>1617</v>
      </c>
      <c r="F437" s="136"/>
      <c r="G437" s="137">
        <v>22000</v>
      </c>
      <c r="H437" s="137">
        <v>22000</v>
      </c>
    </row>
    <row r="438" spans="1:8" ht="126">
      <c r="A438" s="272">
        <f t="shared" si="6"/>
        <v>427</v>
      </c>
      <c r="B438" s="138" t="s">
        <v>1618</v>
      </c>
      <c r="C438" s="136" t="s">
        <v>605</v>
      </c>
      <c r="D438" s="136" t="s">
        <v>949</v>
      </c>
      <c r="E438" s="136" t="s">
        <v>1619</v>
      </c>
      <c r="F438" s="136"/>
      <c r="G438" s="137">
        <v>22000</v>
      </c>
      <c r="H438" s="137">
        <v>22000</v>
      </c>
    </row>
    <row r="439" spans="1:8" ht="31.5">
      <c r="A439" s="272">
        <f t="shared" si="6"/>
        <v>428</v>
      </c>
      <c r="B439" s="135" t="s">
        <v>950</v>
      </c>
      <c r="C439" s="136" t="s">
        <v>605</v>
      </c>
      <c r="D439" s="136" t="s">
        <v>949</v>
      </c>
      <c r="E439" s="136" t="s">
        <v>1619</v>
      </c>
      <c r="F439" s="136" t="s">
        <v>625</v>
      </c>
      <c r="G439" s="137">
        <v>22000</v>
      </c>
      <c r="H439" s="137">
        <v>22000</v>
      </c>
    </row>
    <row r="440" spans="1:8" ht="47.25">
      <c r="A440" s="272">
        <f t="shared" si="6"/>
        <v>429</v>
      </c>
      <c r="B440" s="135" t="s">
        <v>626</v>
      </c>
      <c r="C440" s="136" t="s">
        <v>605</v>
      </c>
      <c r="D440" s="136" t="s">
        <v>949</v>
      </c>
      <c r="E440" s="136" t="s">
        <v>1619</v>
      </c>
      <c r="F440" s="136" t="s">
        <v>257</v>
      </c>
      <c r="G440" s="137">
        <v>22000</v>
      </c>
      <c r="H440" s="137">
        <v>22000</v>
      </c>
    </row>
    <row r="441" spans="1:8" ht="15.75">
      <c r="A441" s="272">
        <f t="shared" si="6"/>
        <v>430</v>
      </c>
      <c r="B441" s="135" t="s">
        <v>531</v>
      </c>
      <c r="C441" s="136" t="s">
        <v>605</v>
      </c>
      <c r="D441" s="136" t="s">
        <v>504</v>
      </c>
      <c r="E441" s="136"/>
      <c r="F441" s="136"/>
      <c r="G441" s="137">
        <v>800000</v>
      </c>
      <c r="H441" s="137">
        <v>500000</v>
      </c>
    </row>
    <row r="442" spans="1:8" ht="31.5">
      <c r="A442" s="272">
        <f t="shared" si="6"/>
        <v>431</v>
      </c>
      <c r="B442" s="135" t="s">
        <v>553</v>
      </c>
      <c r="C442" s="136" t="s">
        <v>605</v>
      </c>
      <c r="D442" s="136" t="s">
        <v>481</v>
      </c>
      <c r="E442" s="136"/>
      <c r="F442" s="136"/>
      <c r="G442" s="137">
        <v>800000</v>
      </c>
      <c r="H442" s="137">
        <v>500000</v>
      </c>
    </row>
    <row r="443" spans="1:8" ht="78.75">
      <c r="A443" s="272">
        <f t="shared" si="6"/>
        <v>432</v>
      </c>
      <c r="B443" s="135" t="s">
        <v>61</v>
      </c>
      <c r="C443" s="136" t="s">
        <v>605</v>
      </c>
      <c r="D443" s="136" t="s">
        <v>481</v>
      </c>
      <c r="E443" s="136" t="s">
        <v>62</v>
      </c>
      <c r="F443" s="136"/>
      <c r="G443" s="137">
        <v>100000</v>
      </c>
      <c r="H443" s="137">
        <v>100000</v>
      </c>
    </row>
    <row r="444" spans="1:8" ht="47.25">
      <c r="A444" s="272">
        <f t="shared" si="6"/>
        <v>433</v>
      </c>
      <c r="B444" s="135" t="s">
        <v>997</v>
      </c>
      <c r="C444" s="136" t="s">
        <v>605</v>
      </c>
      <c r="D444" s="136" t="s">
        <v>481</v>
      </c>
      <c r="E444" s="136" t="s">
        <v>63</v>
      </c>
      <c r="F444" s="136"/>
      <c r="G444" s="137">
        <v>100000</v>
      </c>
      <c r="H444" s="137">
        <v>100000</v>
      </c>
    </row>
    <row r="445" spans="1:8" ht="189">
      <c r="A445" s="272">
        <f t="shared" si="6"/>
        <v>434</v>
      </c>
      <c r="B445" s="138" t="s">
        <v>1009</v>
      </c>
      <c r="C445" s="136" t="s">
        <v>605</v>
      </c>
      <c r="D445" s="136" t="s">
        <v>481</v>
      </c>
      <c r="E445" s="136" t="s">
        <v>998</v>
      </c>
      <c r="F445" s="136"/>
      <c r="G445" s="137">
        <v>100000</v>
      </c>
      <c r="H445" s="137">
        <v>100000</v>
      </c>
    </row>
    <row r="446" spans="1:8" ht="15.75">
      <c r="A446" s="272">
        <f t="shared" si="6"/>
        <v>435</v>
      </c>
      <c r="B446" s="135" t="s">
        <v>540</v>
      </c>
      <c r="C446" s="136" t="s">
        <v>605</v>
      </c>
      <c r="D446" s="136" t="s">
        <v>481</v>
      </c>
      <c r="E446" s="136" t="s">
        <v>998</v>
      </c>
      <c r="F446" s="136" t="s">
        <v>541</v>
      </c>
      <c r="G446" s="137">
        <v>100000</v>
      </c>
      <c r="H446" s="137">
        <v>100000</v>
      </c>
    </row>
    <row r="447" spans="1:8" ht="63">
      <c r="A447" s="272">
        <f t="shared" si="6"/>
        <v>436</v>
      </c>
      <c r="B447" s="135" t="s">
        <v>953</v>
      </c>
      <c r="C447" s="136" t="s">
        <v>605</v>
      </c>
      <c r="D447" s="136" t="s">
        <v>481</v>
      </c>
      <c r="E447" s="136" t="s">
        <v>998</v>
      </c>
      <c r="F447" s="136" t="s">
        <v>559</v>
      </c>
      <c r="G447" s="137">
        <v>100000</v>
      </c>
      <c r="H447" s="137">
        <v>100000</v>
      </c>
    </row>
    <row r="448" spans="1:8" ht="63">
      <c r="A448" s="272">
        <f t="shared" si="6"/>
        <v>437</v>
      </c>
      <c r="B448" s="135" t="s">
        <v>999</v>
      </c>
      <c r="C448" s="136" t="s">
        <v>605</v>
      </c>
      <c r="D448" s="136" t="s">
        <v>481</v>
      </c>
      <c r="E448" s="136" t="s">
        <v>1000</v>
      </c>
      <c r="F448" s="136"/>
      <c r="G448" s="137">
        <v>700000</v>
      </c>
      <c r="H448" s="137">
        <v>400000</v>
      </c>
    </row>
    <row r="449" spans="1:8" ht="126">
      <c r="A449" s="272">
        <f t="shared" si="6"/>
        <v>438</v>
      </c>
      <c r="B449" s="138" t="s">
        <v>1623</v>
      </c>
      <c r="C449" s="136" t="s">
        <v>605</v>
      </c>
      <c r="D449" s="136" t="s">
        <v>481</v>
      </c>
      <c r="E449" s="136" t="s">
        <v>1001</v>
      </c>
      <c r="F449" s="136"/>
      <c r="G449" s="137">
        <v>700000</v>
      </c>
      <c r="H449" s="137">
        <v>400000</v>
      </c>
    </row>
    <row r="450" spans="1:8" ht="31.5">
      <c r="A450" s="272">
        <f t="shared" si="6"/>
        <v>439</v>
      </c>
      <c r="B450" s="135" t="s">
        <v>950</v>
      </c>
      <c r="C450" s="136" t="s">
        <v>605</v>
      </c>
      <c r="D450" s="136" t="s">
        <v>481</v>
      </c>
      <c r="E450" s="136" t="s">
        <v>1001</v>
      </c>
      <c r="F450" s="136" t="s">
        <v>625</v>
      </c>
      <c r="G450" s="137">
        <v>700000</v>
      </c>
      <c r="H450" s="137">
        <v>400000</v>
      </c>
    </row>
    <row r="451" spans="1:8" ht="47.25">
      <c r="A451" s="272">
        <f t="shared" si="6"/>
        <v>440</v>
      </c>
      <c r="B451" s="135" t="s">
        <v>626</v>
      </c>
      <c r="C451" s="136" t="s">
        <v>605</v>
      </c>
      <c r="D451" s="136" t="s">
        <v>481</v>
      </c>
      <c r="E451" s="136" t="s">
        <v>1001</v>
      </c>
      <c r="F451" s="136" t="s">
        <v>257</v>
      </c>
      <c r="G451" s="137">
        <v>700000</v>
      </c>
      <c r="H451" s="137">
        <v>400000</v>
      </c>
    </row>
    <row r="452" spans="1:8" ht="15.75">
      <c r="A452" s="272">
        <f t="shared" si="6"/>
        <v>441</v>
      </c>
      <c r="B452" s="135" t="s">
        <v>396</v>
      </c>
      <c r="C452" s="136" t="s">
        <v>605</v>
      </c>
      <c r="D452" s="136" t="s">
        <v>506</v>
      </c>
      <c r="E452" s="136"/>
      <c r="F452" s="136"/>
      <c r="G452" s="137">
        <v>12097020</v>
      </c>
      <c r="H452" s="137">
        <v>11548969.6</v>
      </c>
    </row>
    <row r="453" spans="1:8" ht="15.75">
      <c r="A453" s="272">
        <f t="shared" si="6"/>
        <v>442</v>
      </c>
      <c r="B453" s="135" t="s">
        <v>970</v>
      </c>
      <c r="C453" s="136" t="s">
        <v>605</v>
      </c>
      <c r="D453" s="136" t="s">
        <v>971</v>
      </c>
      <c r="E453" s="136"/>
      <c r="F453" s="136"/>
      <c r="G453" s="137">
        <v>7267475</v>
      </c>
      <c r="H453" s="137">
        <v>6896447</v>
      </c>
    </row>
    <row r="454" spans="1:8" ht="31.5">
      <c r="A454" s="272">
        <f t="shared" si="6"/>
        <v>443</v>
      </c>
      <c r="B454" s="135" t="s">
        <v>1730</v>
      </c>
      <c r="C454" s="136" t="s">
        <v>605</v>
      </c>
      <c r="D454" s="136" t="s">
        <v>971</v>
      </c>
      <c r="E454" s="136" t="s">
        <v>40</v>
      </c>
      <c r="F454" s="136"/>
      <c r="G454" s="137">
        <v>3968915</v>
      </c>
      <c r="H454" s="137">
        <v>3840885</v>
      </c>
    </row>
    <row r="455" spans="1:8" ht="31.5">
      <c r="A455" s="272">
        <f t="shared" si="6"/>
        <v>444</v>
      </c>
      <c r="B455" s="135" t="s">
        <v>361</v>
      </c>
      <c r="C455" s="136" t="s">
        <v>605</v>
      </c>
      <c r="D455" s="136" t="s">
        <v>971</v>
      </c>
      <c r="E455" s="136" t="s">
        <v>54</v>
      </c>
      <c r="F455" s="136"/>
      <c r="G455" s="137">
        <v>3968915</v>
      </c>
      <c r="H455" s="137">
        <v>3840885</v>
      </c>
    </row>
    <row r="456" spans="1:8" ht="110.25">
      <c r="A456" s="272">
        <f t="shared" si="6"/>
        <v>445</v>
      </c>
      <c r="B456" s="135" t="s">
        <v>641</v>
      </c>
      <c r="C456" s="136" t="s">
        <v>605</v>
      </c>
      <c r="D456" s="136" t="s">
        <v>971</v>
      </c>
      <c r="E456" s="136" t="s">
        <v>109</v>
      </c>
      <c r="F456" s="136"/>
      <c r="G456" s="137">
        <v>3968915</v>
      </c>
      <c r="H456" s="137">
        <v>3840885</v>
      </c>
    </row>
    <row r="457" spans="1:8" ht="47.25">
      <c r="A457" s="272">
        <f t="shared" si="6"/>
        <v>446</v>
      </c>
      <c r="B457" s="135" t="s">
        <v>610</v>
      </c>
      <c r="C457" s="136" t="s">
        <v>605</v>
      </c>
      <c r="D457" s="136" t="s">
        <v>971</v>
      </c>
      <c r="E457" s="136" t="s">
        <v>109</v>
      </c>
      <c r="F457" s="136" t="s">
        <v>611</v>
      </c>
      <c r="G457" s="137">
        <v>3968915</v>
      </c>
      <c r="H457" s="137">
        <v>3840885</v>
      </c>
    </row>
    <row r="458" spans="1:8" ht="15.75">
      <c r="A458" s="272">
        <f t="shared" si="6"/>
        <v>447</v>
      </c>
      <c r="B458" s="135" t="s">
        <v>612</v>
      </c>
      <c r="C458" s="136" t="s">
        <v>605</v>
      </c>
      <c r="D458" s="136" t="s">
        <v>971</v>
      </c>
      <c r="E458" s="136" t="s">
        <v>109</v>
      </c>
      <c r="F458" s="136" t="s">
        <v>613</v>
      </c>
      <c r="G458" s="137">
        <v>3968915</v>
      </c>
      <c r="H458" s="137">
        <v>3840885</v>
      </c>
    </row>
    <row r="459" spans="1:8" ht="31.5">
      <c r="A459" s="272">
        <f t="shared" si="6"/>
        <v>448</v>
      </c>
      <c r="B459" s="135" t="s">
        <v>42</v>
      </c>
      <c r="C459" s="136" t="s">
        <v>605</v>
      </c>
      <c r="D459" s="136" t="s">
        <v>971</v>
      </c>
      <c r="E459" s="136" t="s">
        <v>43</v>
      </c>
      <c r="F459" s="136"/>
      <c r="G459" s="137">
        <v>3298560</v>
      </c>
      <c r="H459" s="137">
        <v>3055562</v>
      </c>
    </row>
    <row r="460" spans="1:8" ht="47.25">
      <c r="A460" s="272">
        <f t="shared" si="6"/>
        <v>449</v>
      </c>
      <c r="B460" s="135" t="s">
        <v>353</v>
      </c>
      <c r="C460" s="136" t="s">
        <v>605</v>
      </c>
      <c r="D460" s="136" t="s">
        <v>971</v>
      </c>
      <c r="E460" s="136" t="s">
        <v>44</v>
      </c>
      <c r="F460" s="136"/>
      <c r="G460" s="137">
        <v>3298560</v>
      </c>
      <c r="H460" s="137">
        <v>3055562</v>
      </c>
    </row>
    <row r="461" spans="1:8" ht="126">
      <c r="A461" s="272">
        <f t="shared" si="6"/>
        <v>450</v>
      </c>
      <c r="B461" s="138" t="s">
        <v>1612</v>
      </c>
      <c r="C461" s="136" t="s">
        <v>605</v>
      </c>
      <c r="D461" s="136" t="s">
        <v>971</v>
      </c>
      <c r="E461" s="136" t="s">
        <v>987</v>
      </c>
      <c r="F461" s="136"/>
      <c r="G461" s="137">
        <v>3298560</v>
      </c>
      <c r="H461" s="137">
        <v>3055562</v>
      </c>
    </row>
    <row r="462" spans="1:8" ht="47.25">
      <c r="A462" s="272">
        <f t="shared" ref="A462:A525" si="7">A461+1</f>
        <v>451</v>
      </c>
      <c r="B462" s="135" t="s">
        <v>610</v>
      </c>
      <c r="C462" s="136" t="s">
        <v>605</v>
      </c>
      <c r="D462" s="136" t="s">
        <v>971</v>
      </c>
      <c r="E462" s="136" t="s">
        <v>987</v>
      </c>
      <c r="F462" s="136" t="s">
        <v>611</v>
      </c>
      <c r="G462" s="137">
        <v>3298560</v>
      </c>
      <c r="H462" s="137">
        <v>3055562</v>
      </c>
    </row>
    <row r="463" spans="1:8" ht="15.75">
      <c r="A463" s="272">
        <f t="shared" si="7"/>
        <v>452</v>
      </c>
      <c r="B463" s="135" t="s">
        <v>612</v>
      </c>
      <c r="C463" s="136" t="s">
        <v>605</v>
      </c>
      <c r="D463" s="136" t="s">
        <v>971</v>
      </c>
      <c r="E463" s="136" t="s">
        <v>987</v>
      </c>
      <c r="F463" s="136" t="s">
        <v>613</v>
      </c>
      <c r="G463" s="137">
        <v>3298560</v>
      </c>
      <c r="H463" s="137">
        <v>3055562</v>
      </c>
    </row>
    <row r="464" spans="1:8" ht="15.75">
      <c r="A464" s="272">
        <f t="shared" si="7"/>
        <v>453</v>
      </c>
      <c r="B464" s="135" t="s">
        <v>980</v>
      </c>
      <c r="C464" s="136" t="s">
        <v>605</v>
      </c>
      <c r="D464" s="136" t="s">
        <v>602</v>
      </c>
      <c r="E464" s="136"/>
      <c r="F464" s="136"/>
      <c r="G464" s="137">
        <v>4829545</v>
      </c>
      <c r="H464" s="137">
        <v>4652522.5999999996</v>
      </c>
    </row>
    <row r="465" spans="1:8" ht="31.5">
      <c r="A465" s="272">
        <f t="shared" si="7"/>
        <v>454</v>
      </c>
      <c r="B465" s="135" t="s">
        <v>243</v>
      </c>
      <c r="C465" s="136" t="s">
        <v>605</v>
      </c>
      <c r="D465" s="136" t="s">
        <v>602</v>
      </c>
      <c r="E465" s="136" t="s">
        <v>21</v>
      </c>
      <c r="F465" s="136"/>
      <c r="G465" s="137">
        <v>4829545</v>
      </c>
      <c r="H465" s="137">
        <v>4652522.5999999996</v>
      </c>
    </row>
    <row r="466" spans="1:8" ht="31.5">
      <c r="A466" s="272">
        <f t="shared" si="7"/>
        <v>455</v>
      </c>
      <c r="B466" s="135" t="s">
        <v>64</v>
      </c>
      <c r="C466" s="136" t="s">
        <v>605</v>
      </c>
      <c r="D466" s="136" t="s">
        <v>602</v>
      </c>
      <c r="E466" s="136" t="s">
        <v>65</v>
      </c>
      <c r="F466" s="136"/>
      <c r="G466" s="137">
        <v>4829545</v>
      </c>
      <c r="H466" s="137">
        <v>4652522.5999999996</v>
      </c>
    </row>
    <row r="467" spans="1:8" ht="110.25">
      <c r="A467" s="272">
        <f t="shared" si="7"/>
        <v>456</v>
      </c>
      <c r="B467" s="135" t="s">
        <v>244</v>
      </c>
      <c r="C467" s="136" t="s">
        <v>605</v>
      </c>
      <c r="D467" s="136" t="s">
        <v>602</v>
      </c>
      <c r="E467" s="136" t="s">
        <v>110</v>
      </c>
      <c r="F467" s="136"/>
      <c r="G467" s="137">
        <v>4441885</v>
      </c>
      <c r="H467" s="137">
        <v>4264862.5999999996</v>
      </c>
    </row>
    <row r="468" spans="1:8" ht="47.25">
      <c r="A468" s="272">
        <f t="shared" si="7"/>
        <v>457</v>
      </c>
      <c r="B468" s="135" t="s">
        <v>610</v>
      </c>
      <c r="C468" s="136" t="s">
        <v>605</v>
      </c>
      <c r="D468" s="136" t="s">
        <v>602</v>
      </c>
      <c r="E468" s="136" t="s">
        <v>110</v>
      </c>
      <c r="F468" s="136" t="s">
        <v>611</v>
      </c>
      <c r="G468" s="137">
        <v>4441885</v>
      </c>
      <c r="H468" s="137">
        <v>4264862.5999999996</v>
      </c>
    </row>
    <row r="469" spans="1:8" ht="15.75">
      <c r="A469" s="272">
        <f t="shared" si="7"/>
        <v>458</v>
      </c>
      <c r="B469" s="135" t="s">
        <v>612</v>
      </c>
      <c r="C469" s="136" t="s">
        <v>605</v>
      </c>
      <c r="D469" s="136" t="s">
        <v>602</v>
      </c>
      <c r="E469" s="136" t="s">
        <v>110</v>
      </c>
      <c r="F469" s="136" t="s">
        <v>613</v>
      </c>
      <c r="G469" s="137">
        <v>4441885</v>
      </c>
      <c r="H469" s="137">
        <v>4264862.5999999996</v>
      </c>
    </row>
    <row r="470" spans="1:8" ht="110.25">
      <c r="A470" s="272">
        <f t="shared" si="7"/>
        <v>459</v>
      </c>
      <c r="B470" s="135" t="s">
        <v>246</v>
      </c>
      <c r="C470" s="136" t="s">
        <v>605</v>
      </c>
      <c r="D470" s="136" t="s">
        <v>602</v>
      </c>
      <c r="E470" s="136" t="s">
        <v>111</v>
      </c>
      <c r="F470" s="136"/>
      <c r="G470" s="137">
        <v>323050</v>
      </c>
      <c r="H470" s="137">
        <v>323050</v>
      </c>
    </row>
    <row r="471" spans="1:8" ht="47.25">
      <c r="A471" s="272">
        <f t="shared" si="7"/>
        <v>460</v>
      </c>
      <c r="B471" s="135" t="s">
        <v>610</v>
      </c>
      <c r="C471" s="136" t="s">
        <v>605</v>
      </c>
      <c r="D471" s="136" t="s">
        <v>602</v>
      </c>
      <c r="E471" s="136" t="s">
        <v>111</v>
      </c>
      <c r="F471" s="136" t="s">
        <v>611</v>
      </c>
      <c r="G471" s="137">
        <v>323050</v>
      </c>
      <c r="H471" s="137">
        <v>323050</v>
      </c>
    </row>
    <row r="472" spans="1:8" ht="15.75">
      <c r="A472" s="272">
        <f t="shared" si="7"/>
        <v>461</v>
      </c>
      <c r="B472" s="135" t="s">
        <v>612</v>
      </c>
      <c r="C472" s="136" t="s">
        <v>605</v>
      </c>
      <c r="D472" s="136" t="s">
        <v>602</v>
      </c>
      <c r="E472" s="136" t="s">
        <v>111</v>
      </c>
      <c r="F472" s="136" t="s">
        <v>613</v>
      </c>
      <c r="G472" s="137">
        <v>323050</v>
      </c>
      <c r="H472" s="137">
        <v>323050</v>
      </c>
    </row>
    <row r="473" spans="1:8" ht="110.25">
      <c r="A473" s="272">
        <f t="shared" si="7"/>
        <v>462</v>
      </c>
      <c r="B473" s="138" t="s">
        <v>245</v>
      </c>
      <c r="C473" s="136" t="s">
        <v>605</v>
      </c>
      <c r="D473" s="136" t="s">
        <v>602</v>
      </c>
      <c r="E473" s="136" t="s">
        <v>984</v>
      </c>
      <c r="F473" s="136"/>
      <c r="G473" s="137">
        <v>64610</v>
      </c>
      <c r="H473" s="137">
        <v>64610</v>
      </c>
    </row>
    <row r="474" spans="1:8" ht="47.25">
      <c r="A474" s="272">
        <f t="shared" si="7"/>
        <v>463</v>
      </c>
      <c r="B474" s="135" t="s">
        <v>610</v>
      </c>
      <c r="C474" s="136" t="s">
        <v>605</v>
      </c>
      <c r="D474" s="136" t="s">
        <v>602</v>
      </c>
      <c r="E474" s="136" t="s">
        <v>984</v>
      </c>
      <c r="F474" s="136" t="s">
        <v>611</v>
      </c>
      <c r="G474" s="137">
        <v>64610</v>
      </c>
      <c r="H474" s="137">
        <v>64610</v>
      </c>
    </row>
    <row r="475" spans="1:8" ht="15.75">
      <c r="A475" s="272">
        <f t="shared" si="7"/>
        <v>464</v>
      </c>
      <c r="B475" s="135" t="s">
        <v>612</v>
      </c>
      <c r="C475" s="136" t="s">
        <v>605</v>
      </c>
      <c r="D475" s="136" t="s">
        <v>602</v>
      </c>
      <c r="E475" s="136" t="s">
        <v>984</v>
      </c>
      <c r="F475" s="136" t="s">
        <v>613</v>
      </c>
      <c r="G475" s="137">
        <v>64610</v>
      </c>
      <c r="H475" s="137">
        <v>64610</v>
      </c>
    </row>
    <row r="476" spans="1:8" ht="15.75">
      <c r="A476" s="272">
        <f t="shared" si="7"/>
        <v>465</v>
      </c>
      <c r="B476" s="135" t="s">
        <v>247</v>
      </c>
      <c r="C476" s="136" t="s">
        <v>605</v>
      </c>
      <c r="D476" s="136" t="s">
        <v>507</v>
      </c>
      <c r="E476" s="136"/>
      <c r="F476" s="136"/>
      <c r="G476" s="137">
        <v>33696336.460000001</v>
      </c>
      <c r="H476" s="137">
        <v>33696336.460000001</v>
      </c>
    </row>
    <row r="477" spans="1:8" ht="15.75">
      <c r="A477" s="272">
        <f t="shared" si="7"/>
        <v>466</v>
      </c>
      <c r="B477" s="135" t="s">
        <v>565</v>
      </c>
      <c r="C477" s="136" t="s">
        <v>605</v>
      </c>
      <c r="D477" s="136" t="s">
        <v>263</v>
      </c>
      <c r="E477" s="136"/>
      <c r="F477" s="136"/>
      <c r="G477" s="137">
        <v>33425556.460000001</v>
      </c>
      <c r="H477" s="137">
        <v>33425556.460000001</v>
      </c>
    </row>
    <row r="478" spans="1:8" ht="31.5">
      <c r="A478" s="272">
        <f t="shared" si="7"/>
        <v>467</v>
      </c>
      <c r="B478" s="135" t="s">
        <v>1730</v>
      </c>
      <c r="C478" s="136" t="s">
        <v>605</v>
      </c>
      <c r="D478" s="136" t="s">
        <v>263</v>
      </c>
      <c r="E478" s="136" t="s">
        <v>40</v>
      </c>
      <c r="F478" s="136"/>
      <c r="G478" s="137">
        <v>33425556.460000001</v>
      </c>
      <c r="H478" s="137">
        <v>33425556.460000001</v>
      </c>
    </row>
    <row r="479" spans="1:8" ht="31.5">
      <c r="A479" s="272">
        <f t="shared" si="7"/>
        <v>468</v>
      </c>
      <c r="B479" s="135" t="s">
        <v>248</v>
      </c>
      <c r="C479" s="136" t="s">
        <v>605</v>
      </c>
      <c r="D479" s="136" t="s">
        <v>263</v>
      </c>
      <c r="E479" s="136" t="s">
        <v>66</v>
      </c>
      <c r="F479" s="136"/>
      <c r="G479" s="137">
        <v>9877500.6099999994</v>
      </c>
      <c r="H479" s="137">
        <v>9877500.6099999994</v>
      </c>
    </row>
    <row r="480" spans="1:8" ht="78.75">
      <c r="A480" s="272">
        <f t="shared" si="7"/>
        <v>469</v>
      </c>
      <c r="B480" s="135" t="s">
        <v>642</v>
      </c>
      <c r="C480" s="136" t="s">
        <v>605</v>
      </c>
      <c r="D480" s="136" t="s">
        <v>263</v>
      </c>
      <c r="E480" s="136" t="s">
        <v>112</v>
      </c>
      <c r="F480" s="136"/>
      <c r="G480" s="137">
        <v>9877500.6099999994</v>
      </c>
      <c r="H480" s="137">
        <v>9877500.6099999994</v>
      </c>
    </row>
    <row r="481" spans="1:8" ht="47.25">
      <c r="A481" s="272">
        <f t="shared" si="7"/>
        <v>470</v>
      </c>
      <c r="B481" s="135" t="s">
        <v>610</v>
      </c>
      <c r="C481" s="136" t="s">
        <v>605</v>
      </c>
      <c r="D481" s="136" t="s">
        <v>263</v>
      </c>
      <c r="E481" s="136" t="s">
        <v>112</v>
      </c>
      <c r="F481" s="136" t="s">
        <v>611</v>
      </c>
      <c r="G481" s="137">
        <v>9877500.6099999994</v>
      </c>
      <c r="H481" s="137">
        <v>9877500.6099999994</v>
      </c>
    </row>
    <row r="482" spans="1:8" ht="15.75">
      <c r="A482" s="272">
        <f t="shared" si="7"/>
        <v>471</v>
      </c>
      <c r="B482" s="135" t="s">
        <v>612</v>
      </c>
      <c r="C482" s="136" t="s">
        <v>605</v>
      </c>
      <c r="D482" s="136" t="s">
        <v>263</v>
      </c>
      <c r="E482" s="136" t="s">
        <v>112</v>
      </c>
      <c r="F482" s="136" t="s">
        <v>613</v>
      </c>
      <c r="G482" s="137">
        <v>9877500.6099999994</v>
      </c>
      <c r="H482" s="137">
        <v>9877500.6099999994</v>
      </c>
    </row>
    <row r="483" spans="1:8" ht="94.5">
      <c r="A483" s="272">
        <f t="shared" si="7"/>
        <v>472</v>
      </c>
      <c r="B483" s="135" t="s">
        <v>643</v>
      </c>
      <c r="C483" s="136" t="s">
        <v>605</v>
      </c>
      <c r="D483" s="136" t="s">
        <v>263</v>
      </c>
      <c r="E483" s="136" t="s">
        <v>644</v>
      </c>
      <c r="F483" s="136"/>
      <c r="G483" s="137">
        <v>0</v>
      </c>
      <c r="H483" s="137">
        <v>0</v>
      </c>
    </row>
    <row r="484" spans="1:8" ht="47.25">
      <c r="A484" s="272">
        <f t="shared" si="7"/>
        <v>473</v>
      </c>
      <c r="B484" s="135" t="s">
        <v>610</v>
      </c>
      <c r="C484" s="136" t="s">
        <v>605</v>
      </c>
      <c r="D484" s="136" t="s">
        <v>263</v>
      </c>
      <c r="E484" s="136" t="s">
        <v>644</v>
      </c>
      <c r="F484" s="136" t="s">
        <v>611</v>
      </c>
      <c r="G484" s="137">
        <v>0</v>
      </c>
      <c r="H484" s="137">
        <v>0</v>
      </c>
    </row>
    <row r="485" spans="1:8" ht="15.75">
      <c r="A485" s="272">
        <f t="shared" si="7"/>
        <v>474</v>
      </c>
      <c r="B485" s="135" t="s">
        <v>612</v>
      </c>
      <c r="C485" s="136" t="s">
        <v>605</v>
      </c>
      <c r="D485" s="136" t="s">
        <v>263</v>
      </c>
      <c r="E485" s="136" t="s">
        <v>644</v>
      </c>
      <c r="F485" s="136" t="s">
        <v>613</v>
      </c>
      <c r="G485" s="137">
        <v>0</v>
      </c>
      <c r="H485" s="137">
        <v>0</v>
      </c>
    </row>
    <row r="486" spans="1:8" ht="31.5">
      <c r="A486" s="272">
        <f t="shared" si="7"/>
        <v>475</v>
      </c>
      <c r="B486" s="135" t="s">
        <v>463</v>
      </c>
      <c r="C486" s="136" t="s">
        <v>605</v>
      </c>
      <c r="D486" s="136" t="s">
        <v>263</v>
      </c>
      <c r="E486" s="136" t="s">
        <v>67</v>
      </c>
      <c r="F486" s="136"/>
      <c r="G486" s="137">
        <v>23548055.850000001</v>
      </c>
      <c r="H486" s="137">
        <v>23548055.850000001</v>
      </c>
    </row>
    <row r="487" spans="1:8" ht="94.5">
      <c r="A487" s="272">
        <f t="shared" si="7"/>
        <v>476</v>
      </c>
      <c r="B487" s="135" t="s">
        <v>645</v>
      </c>
      <c r="C487" s="136" t="s">
        <v>605</v>
      </c>
      <c r="D487" s="136" t="s">
        <v>263</v>
      </c>
      <c r="E487" s="136" t="s">
        <v>646</v>
      </c>
      <c r="F487" s="136"/>
      <c r="G487" s="137">
        <v>18740156.390000001</v>
      </c>
      <c r="H487" s="137">
        <v>18740156.390000001</v>
      </c>
    </row>
    <row r="488" spans="1:8" ht="47.25">
      <c r="A488" s="272">
        <f t="shared" si="7"/>
        <v>477</v>
      </c>
      <c r="B488" s="135" t="s">
        <v>610</v>
      </c>
      <c r="C488" s="136" t="s">
        <v>605</v>
      </c>
      <c r="D488" s="136" t="s">
        <v>263</v>
      </c>
      <c r="E488" s="136" t="s">
        <v>646</v>
      </c>
      <c r="F488" s="136" t="s">
        <v>611</v>
      </c>
      <c r="G488" s="137">
        <v>18740156.390000001</v>
      </c>
      <c r="H488" s="137">
        <v>18740156.390000001</v>
      </c>
    </row>
    <row r="489" spans="1:8" ht="15.75">
      <c r="A489" s="272">
        <f t="shared" si="7"/>
        <v>478</v>
      </c>
      <c r="B489" s="135" t="s">
        <v>612</v>
      </c>
      <c r="C489" s="136" t="s">
        <v>605</v>
      </c>
      <c r="D489" s="136" t="s">
        <v>263</v>
      </c>
      <c r="E489" s="136" t="s">
        <v>646</v>
      </c>
      <c r="F489" s="136" t="s">
        <v>613</v>
      </c>
      <c r="G489" s="137">
        <v>18740156.390000001</v>
      </c>
      <c r="H489" s="137">
        <v>18740156.390000001</v>
      </c>
    </row>
    <row r="490" spans="1:8" ht="94.5">
      <c r="A490" s="272">
        <f t="shared" si="7"/>
        <v>479</v>
      </c>
      <c r="B490" s="135" t="s">
        <v>647</v>
      </c>
      <c r="C490" s="136" t="s">
        <v>605</v>
      </c>
      <c r="D490" s="136" t="s">
        <v>263</v>
      </c>
      <c r="E490" s="136" t="s">
        <v>113</v>
      </c>
      <c r="F490" s="136"/>
      <c r="G490" s="137">
        <v>4807899.46</v>
      </c>
      <c r="H490" s="137">
        <v>4807899.46</v>
      </c>
    </row>
    <row r="491" spans="1:8" ht="47.25">
      <c r="A491" s="272">
        <f t="shared" si="7"/>
        <v>480</v>
      </c>
      <c r="B491" s="135" t="s">
        <v>610</v>
      </c>
      <c r="C491" s="136" t="s">
        <v>605</v>
      </c>
      <c r="D491" s="136" t="s">
        <v>263</v>
      </c>
      <c r="E491" s="136" t="s">
        <v>113</v>
      </c>
      <c r="F491" s="136" t="s">
        <v>611</v>
      </c>
      <c r="G491" s="137">
        <v>4807899.46</v>
      </c>
      <c r="H491" s="137">
        <v>4807899.46</v>
      </c>
    </row>
    <row r="492" spans="1:8" ht="15.75">
      <c r="A492" s="272">
        <f t="shared" si="7"/>
        <v>481</v>
      </c>
      <c r="B492" s="135" t="s">
        <v>612</v>
      </c>
      <c r="C492" s="136" t="s">
        <v>605</v>
      </c>
      <c r="D492" s="136" t="s">
        <v>263</v>
      </c>
      <c r="E492" s="136" t="s">
        <v>113</v>
      </c>
      <c r="F492" s="136" t="s">
        <v>613</v>
      </c>
      <c r="G492" s="137">
        <v>4807899.46</v>
      </c>
      <c r="H492" s="137">
        <v>4807899.46</v>
      </c>
    </row>
    <row r="493" spans="1:8" ht="31.5">
      <c r="A493" s="272">
        <f t="shared" si="7"/>
        <v>482</v>
      </c>
      <c r="B493" s="135" t="s">
        <v>68</v>
      </c>
      <c r="C493" s="136" t="s">
        <v>605</v>
      </c>
      <c r="D493" s="136" t="s">
        <v>2</v>
      </c>
      <c r="E493" s="136"/>
      <c r="F493" s="136"/>
      <c r="G493" s="137">
        <v>270780</v>
      </c>
      <c r="H493" s="137">
        <v>270780</v>
      </c>
    </row>
    <row r="494" spans="1:8" ht="31.5">
      <c r="A494" s="272">
        <f t="shared" si="7"/>
        <v>483</v>
      </c>
      <c r="B494" s="135" t="s">
        <v>1730</v>
      </c>
      <c r="C494" s="136" t="s">
        <v>605</v>
      </c>
      <c r="D494" s="136" t="s">
        <v>2</v>
      </c>
      <c r="E494" s="136" t="s">
        <v>40</v>
      </c>
      <c r="F494" s="136"/>
      <c r="G494" s="137">
        <v>270780</v>
      </c>
      <c r="H494" s="137">
        <v>270780</v>
      </c>
    </row>
    <row r="495" spans="1:8" ht="31.5">
      <c r="A495" s="272">
        <f t="shared" si="7"/>
        <v>484</v>
      </c>
      <c r="B495" s="135" t="s">
        <v>463</v>
      </c>
      <c r="C495" s="136" t="s">
        <v>605</v>
      </c>
      <c r="D495" s="136" t="s">
        <v>2</v>
      </c>
      <c r="E495" s="136" t="s">
        <v>67</v>
      </c>
      <c r="F495" s="136"/>
      <c r="G495" s="137">
        <v>270780</v>
      </c>
      <c r="H495" s="137">
        <v>270780</v>
      </c>
    </row>
    <row r="496" spans="1:8" ht="94.5">
      <c r="A496" s="272">
        <f t="shared" si="7"/>
        <v>485</v>
      </c>
      <c r="B496" s="135" t="s">
        <v>648</v>
      </c>
      <c r="C496" s="136" t="s">
        <v>605</v>
      </c>
      <c r="D496" s="136" t="s">
        <v>2</v>
      </c>
      <c r="E496" s="136" t="s">
        <v>1610</v>
      </c>
      <c r="F496" s="136"/>
      <c r="G496" s="137">
        <v>270780</v>
      </c>
      <c r="H496" s="137">
        <v>270780</v>
      </c>
    </row>
    <row r="497" spans="1:8" ht="47.25">
      <c r="A497" s="272">
        <f t="shared" si="7"/>
        <v>486</v>
      </c>
      <c r="B497" s="135" t="s">
        <v>610</v>
      </c>
      <c r="C497" s="136" t="s">
        <v>605</v>
      </c>
      <c r="D497" s="136" t="s">
        <v>2</v>
      </c>
      <c r="E497" s="136" t="s">
        <v>1610</v>
      </c>
      <c r="F497" s="136" t="s">
        <v>611</v>
      </c>
      <c r="G497" s="137">
        <v>270780</v>
      </c>
      <c r="H497" s="137">
        <v>270780</v>
      </c>
    </row>
    <row r="498" spans="1:8" ht="15.75">
      <c r="A498" s="272">
        <f t="shared" si="7"/>
        <v>487</v>
      </c>
      <c r="B498" s="135" t="s">
        <v>612</v>
      </c>
      <c r="C498" s="136" t="s">
        <v>605</v>
      </c>
      <c r="D498" s="136" t="s">
        <v>2</v>
      </c>
      <c r="E498" s="136" t="s">
        <v>1610</v>
      </c>
      <c r="F498" s="136" t="s">
        <v>613</v>
      </c>
      <c r="G498" s="137">
        <v>270780</v>
      </c>
      <c r="H498" s="137">
        <v>270780</v>
      </c>
    </row>
    <row r="499" spans="1:8" ht="15.75">
      <c r="A499" s="272">
        <f t="shared" si="7"/>
        <v>488</v>
      </c>
      <c r="B499" s="135" t="s">
        <v>533</v>
      </c>
      <c r="C499" s="136" t="s">
        <v>605</v>
      </c>
      <c r="D499" s="136" t="s">
        <v>509</v>
      </c>
      <c r="E499" s="136"/>
      <c r="F499" s="136"/>
      <c r="G499" s="137">
        <v>1200500</v>
      </c>
      <c r="H499" s="137">
        <v>1200500</v>
      </c>
    </row>
    <row r="500" spans="1:8" ht="15.75">
      <c r="A500" s="272">
        <f t="shared" si="7"/>
        <v>489</v>
      </c>
      <c r="B500" s="135" t="s">
        <v>567</v>
      </c>
      <c r="C500" s="136" t="s">
        <v>605</v>
      </c>
      <c r="D500" s="136" t="s">
        <v>264</v>
      </c>
      <c r="E500" s="136"/>
      <c r="F500" s="136"/>
      <c r="G500" s="137">
        <v>700500</v>
      </c>
      <c r="H500" s="137">
        <v>700500</v>
      </c>
    </row>
    <row r="501" spans="1:8" ht="47.25">
      <c r="A501" s="272">
        <f t="shared" si="7"/>
        <v>490</v>
      </c>
      <c r="B501" s="135" t="s">
        <v>50</v>
      </c>
      <c r="C501" s="136" t="s">
        <v>605</v>
      </c>
      <c r="D501" s="136" t="s">
        <v>264</v>
      </c>
      <c r="E501" s="136" t="s">
        <v>51</v>
      </c>
      <c r="F501" s="136"/>
      <c r="G501" s="137">
        <v>700500</v>
      </c>
      <c r="H501" s="137">
        <v>700500</v>
      </c>
    </row>
    <row r="502" spans="1:8" ht="47.25">
      <c r="A502" s="272">
        <f t="shared" si="7"/>
        <v>491</v>
      </c>
      <c r="B502" s="135" t="s">
        <v>464</v>
      </c>
      <c r="C502" s="136" t="s">
        <v>605</v>
      </c>
      <c r="D502" s="136" t="s">
        <v>264</v>
      </c>
      <c r="E502" s="136" t="s">
        <v>69</v>
      </c>
      <c r="F502" s="136"/>
      <c r="G502" s="137">
        <v>700500</v>
      </c>
      <c r="H502" s="137">
        <v>700500</v>
      </c>
    </row>
    <row r="503" spans="1:8" ht="31.5">
      <c r="A503" s="272">
        <f t="shared" si="7"/>
        <v>492</v>
      </c>
      <c r="B503" s="135" t="s">
        <v>465</v>
      </c>
      <c r="C503" s="136" t="s">
        <v>605</v>
      </c>
      <c r="D503" s="136" t="s">
        <v>264</v>
      </c>
      <c r="E503" s="136" t="s">
        <v>69</v>
      </c>
      <c r="F503" s="136" t="s">
        <v>466</v>
      </c>
      <c r="G503" s="137">
        <v>700500</v>
      </c>
      <c r="H503" s="137">
        <v>700500</v>
      </c>
    </row>
    <row r="504" spans="1:8" ht="31.5">
      <c r="A504" s="272">
        <f t="shared" si="7"/>
        <v>493</v>
      </c>
      <c r="B504" s="135" t="s">
        <v>467</v>
      </c>
      <c r="C504" s="136" t="s">
        <v>605</v>
      </c>
      <c r="D504" s="136" t="s">
        <v>264</v>
      </c>
      <c r="E504" s="136" t="s">
        <v>69</v>
      </c>
      <c r="F504" s="136" t="s">
        <v>468</v>
      </c>
      <c r="G504" s="137">
        <v>700500</v>
      </c>
      <c r="H504" s="137">
        <v>700500</v>
      </c>
    </row>
    <row r="505" spans="1:8" ht="15.75">
      <c r="A505" s="272">
        <f t="shared" si="7"/>
        <v>494</v>
      </c>
      <c r="B505" s="135" t="s">
        <v>569</v>
      </c>
      <c r="C505" s="136" t="s">
        <v>605</v>
      </c>
      <c r="D505" s="136" t="s">
        <v>483</v>
      </c>
      <c r="E505" s="136"/>
      <c r="F505" s="136"/>
      <c r="G505" s="137">
        <v>500000</v>
      </c>
      <c r="H505" s="137">
        <v>500000</v>
      </c>
    </row>
    <row r="506" spans="1:8" ht="31.5">
      <c r="A506" s="272">
        <f t="shared" si="7"/>
        <v>495</v>
      </c>
      <c r="B506" s="135" t="s">
        <v>243</v>
      </c>
      <c r="C506" s="136" t="s">
        <v>605</v>
      </c>
      <c r="D506" s="136" t="s">
        <v>483</v>
      </c>
      <c r="E506" s="136" t="s">
        <v>21</v>
      </c>
      <c r="F506" s="136"/>
      <c r="G506" s="137">
        <v>500000</v>
      </c>
      <c r="H506" s="137">
        <v>500000</v>
      </c>
    </row>
    <row r="507" spans="1:8" ht="31.5">
      <c r="A507" s="272">
        <f t="shared" si="7"/>
        <v>496</v>
      </c>
      <c r="B507" s="135" t="s">
        <v>469</v>
      </c>
      <c r="C507" s="136" t="s">
        <v>605</v>
      </c>
      <c r="D507" s="136" t="s">
        <v>483</v>
      </c>
      <c r="E507" s="136" t="s">
        <v>70</v>
      </c>
      <c r="F507" s="136"/>
      <c r="G507" s="137">
        <v>500000</v>
      </c>
      <c r="H507" s="137">
        <v>500000</v>
      </c>
    </row>
    <row r="508" spans="1:8" ht="110.25">
      <c r="A508" s="272">
        <f t="shared" si="7"/>
        <v>497</v>
      </c>
      <c r="B508" s="135" t="s">
        <v>985</v>
      </c>
      <c r="C508" s="136" t="s">
        <v>605</v>
      </c>
      <c r="D508" s="136" t="s">
        <v>483</v>
      </c>
      <c r="E508" s="136" t="s">
        <v>986</v>
      </c>
      <c r="F508" s="136"/>
      <c r="G508" s="137">
        <v>500000</v>
      </c>
      <c r="H508" s="137">
        <v>500000</v>
      </c>
    </row>
    <row r="509" spans="1:8" ht="31.5">
      <c r="A509" s="272">
        <f t="shared" si="7"/>
        <v>498</v>
      </c>
      <c r="B509" s="135" t="s">
        <v>465</v>
      </c>
      <c r="C509" s="136" t="s">
        <v>605</v>
      </c>
      <c r="D509" s="136" t="s">
        <v>483</v>
      </c>
      <c r="E509" s="136" t="s">
        <v>986</v>
      </c>
      <c r="F509" s="136" t="s">
        <v>466</v>
      </c>
      <c r="G509" s="137">
        <v>500000</v>
      </c>
      <c r="H509" s="137">
        <v>500000</v>
      </c>
    </row>
    <row r="510" spans="1:8" ht="31.5">
      <c r="A510" s="272">
        <f t="shared" si="7"/>
        <v>499</v>
      </c>
      <c r="B510" s="135" t="s">
        <v>470</v>
      </c>
      <c r="C510" s="136" t="s">
        <v>605</v>
      </c>
      <c r="D510" s="136" t="s">
        <v>483</v>
      </c>
      <c r="E510" s="136" t="s">
        <v>986</v>
      </c>
      <c r="F510" s="136" t="s">
        <v>471</v>
      </c>
      <c r="G510" s="137">
        <v>500000</v>
      </c>
      <c r="H510" s="137">
        <v>500000</v>
      </c>
    </row>
    <row r="511" spans="1:8" ht="15.75">
      <c r="A511" s="272">
        <f t="shared" si="7"/>
        <v>500</v>
      </c>
      <c r="B511" s="135" t="s">
        <v>472</v>
      </c>
      <c r="C511" s="136" t="s">
        <v>605</v>
      </c>
      <c r="D511" s="136" t="s">
        <v>510</v>
      </c>
      <c r="E511" s="136"/>
      <c r="F511" s="136"/>
      <c r="G511" s="137">
        <v>3148363</v>
      </c>
      <c r="H511" s="137">
        <v>2988430</v>
      </c>
    </row>
    <row r="512" spans="1:8" ht="15.75">
      <c r="A512" s="272">
        <f t="shared" si="7"/>
        <v>501</v>
      </c>
      <c r="B512" s="135" t="s">
        <v>572</v>
      </c>
      <c r="C512" s="136" t="s">
        <v>605</v>
      </c>
      <c r="D512" s="136" t="s">
        <v>265</v>
      </c>
      <c r="E512" s="136"/>
      <c r="F512" s="136"/>
      <c r="G512" s="137">
        <v>3148363</v>
      </c>
      <c r="H512" s="137">
        <v>2988430</v>
      </c>
    </row>
    <row r="513" spans="1:8" ht="31.5">
      <c r="A513" s="272">
        <f t="shared" si="7"/>
        <v>502</v>
      </c>
      <c r="B513" s="135" t="s">
        <v>42</v>
      </c>
      <c r="C513" s="136" t="s">
        <v>605</v>
      </c>
      <c r="D513" s="136" t="s">
        <v>265</v>
      </c>
      <c r="E513" s="136" t="s">
        <v>43</v>
      </c>
      <c r="F513" s="136"/>
      <c r="G513" s="137">
        <v>3148363</v>
      </c>
      <c r="H513" s="137">
        <v>2988430</v>
      </c>
    </row>
    <row r="514" spans="1:8" ht="31.5">
      <c r="A514" s="272">
        <f t="shared" si="7"/>
        <v>503</v>
      </c>
      <c r="B514" s="135" t="s">
        <v>473</v>
      </c>
      <c r="C514" s="136" t="s">
        <v>605</v>
      </c>
      <c r="D514" s="136" t="s">
        <v>265</v>
      </c>
      <c r="E514" s="136" t="s">
        <v>71</v>
      </c>
      <c r="F514" s="136"/>
      <c r="G514" s="137">
        <v>434163.81</v>
      </c>
      <c r="H514" s="137">
        <v>274230.81</v>
      </c>
    </row>
    <row r="515" spans="1:8" ht="78.75">
      <c r="A515" s="272">
        <f t="shared" si="7"/>
        <v>504</v>
      </c>
      <c r="B515" s="135" t="s">
        <v>1611</v>
      </c>
      <c r="C515" s="136" t="s">
        <v>605</v>
      </c>
      <c r="D515" s="136" t="s">
        <v>265</v>
      </c>
      <c r="E515" s="136" t="s">
        <v>114</v>
      </c>
      <c r="F515" s="136"/>
      <c r="G515" s="137">
        <v>434163.81</v>
      </c>
      <c r="H515" s="137">
        <v>274230.81</v>
      </c>
    </row>
    <row r="516" spans="1:8" ht="78.75">
      <c r="A516" s="272">
        <f t="shared" si="7"/>
        <v>505</v>
      </c>
      <c r="B516" s="135" t="s">
        <v>623</v>
      </c>
      <c r="C516" s="136" t="s">
        <v>605</v>
      </c>
      <c r="D516" s="136" t="s">
        <v>265</v>
      </c>
      <c r="E516" s="136" t="s">
        <v>114</v>
      </c>
      <c r="F516" s="136" t="s">
        <v>256</v>
      </c>
      <c r="G516" s="137">
        <v>107700</v>
      </c>
      <c r="H516" s="137">
        <v>57200</v>
      </c>
    </row>
    <row r="517" spans="1:8" ht="31.5">
      <c r="A517" s="272">
        <f t="shared" si="7"/>
        <v>506</v>
      </c>
      <c r="B517" s="135" t="s">
        <v>388</v>
      </c>
      <c r="C517" s="136" t="s">
        <v>605</v>
      </c>
      <c r="D517" s="136" t="s">
        <v>265</v>
      </c>
      <c r="E517" s="136" t="s">
        <v>114</v>
      </c>
      <c r="F517" s="136" t="s">
        <v>546</v>
      </c>
      <c r="G517" s="137">
        <v>107700</v>
      </c>
      <c r="H517" s="137">
        <v>57200</v>
      </c>
    </row>
    <row r="518" spans="1:8" ht="31.5">
      <c r="A518" s="272">
        <f t="shared" si="7"/>
        <v>507</v>
      </c>
      <c r="B518" s="135" t="s">
        <v>950</v>
      </c>
      <c r="C518" s="136" t="s">
        <v>605</v>
      </c>
      <c r="D518" s="136" t="s">
        <v>265</v>
      </c>
      <c r="E518" s="136" t="s">
        <v>114</v>
      </c>
      <c r="F518" s="136" t="s">
        <v>625</v>
      </c>
      <c r="G518" s="137">
        <v>326463.81</v>
      </c>
      <c r="H518" s="137">
        <v>217030.81</v>
      </c>
    </row>
    <row r="519" spans="1:8" ht="47.25">
      <c r="A519" s="272">
        <f t="shared" si="7"/>
        <v>508</v>
      </c>
      <c r="B519" s="135" t="s">
        <v>626</v>
      </c>
      <c r="C519" s="136" t="s">
        <v>605</v>
      </c>
      <c r="D519" s="136" t="s">
        <v>265</v>
      </c>
      <c r="E519" s="136" t="s">
        <v>114</v>
      </c>
      <c r="F519" s="136" t="s">
        <v>257</v>
      </c>
      <c r="G519" s="137">
        <v>326463.81</v>
      </c>
      <c r="H519" s="137">
        <v>217030.81</v>
      </c>
    </row>
    <row r="520" spans="1:8" ht="47.25">
      <c r="A520" s="272">
        <f t="shared" si="7"/>
        <v>509</v>
      </c>
      <c r="B520" s="135" t="s">
        <v>353</v>
      </c>
      <c r="C520" s="136" t="s">
        <v>605</v>
      </c>
      <c r="D520" s="136" t="s">
        <v>265</v>
      </c>
      <c r="E520" s="136" t="s">
        <v>44</v>
      </c>
      <c r="F520" s="136"/>
      <c r="G520" s="137">
        <v>589420</v>
      </c>
      <c r="H520" s="137">
        <v>589420</v>
      </c>
    </row>
    <row r="521" spans="1:8" ht="94.5">
      <c r="A521" s="272">
        <f t="shared" si="7"/>
        <v>510</v>
      </c>
      <c r="B521" s="135" t="s">
        <v>1613</v>
      </c>
      <c r="C521" s="136" t="s">
        <v>605</v>
      </c>
      <c r="D521" s="136" t="s">
        <v>265</v>
      </c>
      <c r="E521" s="136" t="s">
        <v>1614</v>
      </c>
      <c r="F521" s="136"/>
      <c r="G521" s="137">
        <v>589420</v>
      </c>
      <c r="H521" s="137">
        <v>589420</v>
      </c>
    </row>
    <row r="522" spans="1:8" ht="47.25">
      <c r="A522" s="272">
        <f t="shared" si="7"/>
        <v>511</v>
      </c>
      <c r="B522" s="135" t="s">
        <v>610</v>
      </c>
      <c r="C522" s="136" t="s">
        <v>605</v>
      </c>
      <c r="D522" s="136" t="s">
        <v>265</v>
      </c>
      <c r="E522" s="136" t="s">
        <v>1614</v>
      </c>
      <c r="F522" s="136" t="s">
        <v>611</v>
      </c>
      <c r="G522" s="137">
        <v>589420</v>
      </c>
      <c r="H522" s="137">
        <v>589420</v>
      </c>
    </row>
    <row r="523" spans="1:8" ht="15.75">
      <c r="A523" s="272">
        <f t="shared" si="7"/>
        <v>512</v>
      </c>
      <c r="B523" s="135" t="s">
        <v>612</v>
      </c>
      <c r="C523" s="136" t="s">
        <v>605</v>
      </c>
      <c r="D523" s="136" t="s">
        <v>265</v>
      </c>
      <c r="E523" s="136" t="s">
        <v>1614</v>
      </c>
      <c r="F523" s="136" t="s">
        <v>613</v>
      </c>
      <c r="G523" s="137">
        <v>589420</v>
      </c>
      <c r="H523" s="137">
        <v>589420</v>
      </c>
    </row>
    <row r="524" spans="1:8" ht="31.5">
      <c r="A524" s="272">
        <f t="shared" si="7"/>
        <v>513</v>
      </c>
      <c r="B524" s="135" t="s">
        <v>362</v>
      </c>
      <c r="C524" s="136" t="s">
        <v>605</v>
      </c>
      <c r="D524" s="136" t="s">
        <v>265</v>
      </c>
      <c r="E524" s="136" t="s">
        <v>55</v>
      </c>
      <c r="F524" s="136"/>
      <c r="G524" s="137">
        <v>2124779.19</v>
      </c>
      <c r="H524" s="137">
        <v>2124779.19</v>
      </c>
    </row>
    <row r="525" spans="1:8" ht="94.5">
      <c r="A525" s="272">
        <f t="shared" si="7"/>
        <v>514</v>
      </c>
      <c r="B525" s="135" t="s">
        <v>1615</v>
      </c>
      <c r="C525" s="136" t="s">
        <v>605</v>
      </c>
      <c r="D525" s="136" t="s">
        <v>265</v>
      </c>
      <c r="E525" s="136" t="s">
        <v>115</v>
      </c>
      <c r="F525" s="136"/>
      <c r="G525" s="137">
        <v>2124779.19</v>
      </c>
      <c r="H525" s="137">
        <v>2124779.19</v>
      </c>
    </row>
    <row r="526" spans="1:8" ht="78.75">
      <c r="A526" s="272">
        <f t="shared" ref="A526:A531" si="8">A525+1</f>
        <v>515</v>
      </c>
      <c r="B526" s="135" t="s">
        <v>623</v>
      </c>
      <c r="C526" s="136" t="s">
        <v>605</v>
      </c>
      <c r="D526" s="136" t="s">
        <v>265</v>
      </c>
      <c r="E526" s="136" t="s">
        <v>115</v>
      </c>
      <c r="F526" s="136" t="s">
        <v>256</v>
      </c>
      <c r="G526" s="137">
        <v>1652494.19</v>
      </c>
      <c r="H526" s="137">
        <v>1652494.19</v>
      </c>
    </row>
    <row r="527" spans="1:8" ht="31.5">
      <c r="A527" s="272">
        <f t="shared" si="8"/>
        <v>516</v>
      </c>
      <c r="B527" s="135" t="s">
        <v>388</v>
      </c>
      <c r="C527" s="136" t="s">
        <v>605</v>
      </c>
      <c r="D527" s="136" t="s">
        <v>265</v>
      </c>
      <c r="E527" s="136" t="s">
        <v>115</v>
      </c>
      <c r="F527" s="136" t="s">
        <v>546</v>
      </c>
      <c r="G527" s="137">
        <v>1652494.19</v>
      </c>
      <c r="H527" s="137">
        <v>1652494.19</v>
      </c>
    </row>
    <row r="528" spans="1:8" ht="31.5">
      <c r="A528" s="272">
        <f t="shared" si="8"/>
        <v>517</v>
      </c>
      <c r="B528" s="135" t="s">
        <v>950</v>
      </c>
      <c r="C528" s="136" t="s">
        <v>605</v>
      </c>
      <c r="D528" s="136" t="s">
        <v>265</v>
      </c>
      <c r="E528" s="136" t="s">
        <v>115</v>
      </c>
      <c r="F528" s="136" t="s">
        <v>625</v>
      </c>
      <c r="G528" s="137">
        <v>472285</v>
      </c>
      <c r="H528" s="137">
        <v>472285</v>
      </c>
    </row>
    <row r="529" spans="1:8" ht="47.25">
      <c r="A529" s="272">
        <f t="shared" si="8"/>
        <v>518</v>
      </c>
      <c r="B529" s="135" t="s">
        <v>626</v>
      </c>
      <c r="C529" s="136" t="s">
        <v>605</v>
      </c>
      <c r="D529" s="136" t="s">
        <v>265</v>
      </c>
      <c r="E529" s="136" t="s">
        <v>115</v>
      </c>
      <c r="F529" s="136" t="s">
        <v>257</v>
      </c>
      <c r="G529" s="137">
        <v>472285</v>
      </c>
      <c r="H529" s="137">
        <v>472285</v>
      </c>
    </row>
    <row r="530" spans="1:8" ht="15.75">
      <c r="A530" s="272">
        <f t="shared" si="8"/>
        <v>519</v>
      </c>
      <c r="B530" s="135" t="s">
        <v>486</v>
      </c>
      <c r="C530" s="136"/>
      <c r="D530" s="136"/>
      <c r="E530" s="136"/>
      <c r="F530" s="136"/>
      <c r="G530" s="137">
        <v>5694890.9199999999</v>
      </c>
      <c r="H530" s="137">
        <v>11288751.550000001</v>
      </c>
    </row>
    <row r="531" spans="1:8" ht="15.75">
      <c r="A531" s="272">
        <f t="shared" si="8"/>
        <v>520</v>
      </c>
      <c r="B531" s="213" t="s">
        <v>594</v>
      </c>
      <c r="C531" s="212"/>
      <c r="D531" s="212"/>
      <c r="E531" s="212"/>
      <c r="F531" s="262"/>
      <c r="G531" s="215">
        <v>558561341.22000003</v>
      </c>
      <c r="H531" s="215">
        <v>556598935.38999999</v>
      </c>
    </row>
  </sheetData>
  <mergeCells count="15">
    <mergeCell ref="A1:H1"/>
    <mergeCell ref="B7:H7"/>
    <mergeCell ref="H9:H10"/>
    <mergeCell ref="A2:H2"/>
    <mergeCell ref="A3:H3"/>
    <mergeCell ref="A4:H4"/>
    <mergeCell ref="A9:A10"/>
    <mergeCell ref="C9:C10"/>
    <mergeCell ref="D9:D10"/>
    <mergeCell ref="E9:E10"/>
    <mergeCell ref="B6:H6"/>
    <mergeCell ref="B9:B10"/>
    <mergeCell ref="A8:C8"/>
    <mergeCell ref="F9:F10"/>
    <mergeCell ref="G9:G10"/>
  </mergeCells>
  <phoneticPr fontId="23" type="noConversion"/>
  <printOptions horizontalCentered="1"/>
  <pageMargins left="0.78740157480314965" right="0.78740157480314965" top="0.51181102362204722" bottom="0.39370078740157483" header="0.43307086614173229" footer="0.19685039370078741"/>
  <pageSetup paperSize="9" scale="61"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18</vt:i4>
      </vt:variant>
      <vt:variant>
        <vt:lpstr>Именованные диапазоны</vt:lpstr>
      </vt:variant>
      <vt:variant>
        <vt:i4>23</vt:i4>
      </vt:variant>
    </vt:vector>
  </HeadingPairs>
  <TitlesOfParts>
    <vt:vector size="41" baseType="lpstr">
      <vt:lpstr>истприл1 (2)</vt:lpstr>
      <vt:lpstr>истприл1</vt:lpstr>
      <vt:lpstr>администраторы</vt:lpstr>
      <vt:lpstr>адм ист3</vt:lpstr>
      <vt:lpstr>дох прил4</vt:lpstr>
      <vt:lpstr>дох 2018-2019</vt:lpstr>
      <vt:lpstr>функ прил6</vt:lpstr>
      <vt:lpstr>вед2018прил7</vt:lpstr>
      <vt:lpstr>вед2019-2020прил8</vt:lpstr>
      <vt:lpstr>КЦСР 2018 прил 9</vt:lpstr>
      <vt:lpstr>КЦСР 2019-2020 прил 10</vt:lpstr>
      <vt:lpstr>МП11</vt:lpstr>
      <vt:lpstr>ФФП+рег12</vt:lpstr>
      <vt:lpstr>воин13</vt:lpstr>
      <vt:lpstr>сбалан14</vt:lpstr>
      <vt:lpstr>адм ком15</vt:lpstr>
      <vt:lpstr>прил16 акарицид</vt:lpstr>
      <vt:lpstr>заимст17</vt:lpstr>
      <vt:lpstr>вед2018прил7!BFT_Print_Titles</vt:lpstr>
      <vt:lpstr>'вед2019-2020прил8'!BFT_Print_Titles</vt:lpstr>
      <vt:lpstr>'КЦСР 2018 прил 9'!BFT_Print_Titles</vt:lpstr>
      <vt:lpstr>администраторы!Заголовки_для_печати</vt:lpstr>
      <vt:lpstr>вед2018прил7!Заголовки_для_печати</vt:lpstr>
      <vt:lpstr>'вед2019-2020прил8'!Заголовки_для_печати</vt:lpstr>
      <vt:lpstr>'дох 2018-2019'!Заголовки_для_печати</vt:lpstr>
      <vt:lpstr>'дох прил4'!Заголовки_для_печати</vt:lpstr>
      <vt:lpstr>заимст17!Заголовки_для_печати</vt:lpstr>
      <vt:lpstr>'КЦСР 2018 прил 9'!Заголовки_для_печати</vt:lpstr>
      <vt:lpstr>'КЦСР 2019-2020 прил 10'!Заголовки_для_печати</vt:lpstr>
      <vt:lpstr>'функ прил6'!Заголовки_для_печати</vt:lpstr>
      <vt:lpstr>'адм ист3'!Область_печати</vt:lpstr>
      <vt:lpstr>'адм ком15'!Область_печати</vt:lpstr>
      <vt:lpstr>администраторы!Область_печати</vt:lpstr>
      <vt:lpstr>воин13!Область_печати</vt:lpstr>
      <vt:lpstr>'дох 2018-2019'!Область_печати</vt:lpstr>
      <vt:lpstr>'дох прил4'!Область_печати</vt:lpstr>
      <vt:lpstr>истприл1!Область_печати</vt:lpstr>
      <vt:lpstr>'истприл1 (2)'!Область_печати</vt:lpstr>
      <vt:lpstr>'КЦСР 2019-2020 прил 10'!Область_печати</vt:lpstr>
      <vt:lpstr>сбалан14!Область_печати</vt:lpstr>
      <vt:lpstr>'функ прил6'!Область_печати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2017-11-16T05:58:19Z</cp:lastPrinted>
  <dcterms:created xsi:type="dcterms:W3CDTF">2006-09-28T05:33:49Z</dcterms:created>
  <dcterms:modified xsi:type="dcterms:W3CDTF">2018-02-12T01:13:21Z</dcterms:modified>
</cp:coreProperties>
</file>