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Лист1!$A$1:$M$238</definedName>
  </definedNames>
  <calcPr calcId="125725"/>
</workbook>
</file>

<file path=xl/calcChain.xml><?xml version="1.0" encoding="utf-8"?>
<calcChain xmlns="http://schemas.openxmlformats.org/spreadsheetml/2006/main">
  <c r="J120" i="1"/>
  <c r="I19"/>
  <c r="J141" l="1"/>
  <c r="I230"/>
  <c r="I218"/>
  <c r="I210"/>
  <c r="I194"/>
  <c r="I184"/>
  <c r="I183"/>
  <c r="I174"/>
  <c r="I173"/>
  <c r="I164"/>
  <c r="I154"/>
  <c r="I145"/>
  <c r="I121"/>
  <c r="I104"/>
  <c r="I99"/>
  <c r="I92"/>
  <c r="I63"/>
  <c r="I62"/>
  <c r="I57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8"/>
  <c r="I59"/>
  <c r="I60"/>
  <c r="I61"/>
  <c r="I64"/>
  <c r="I65"/>
  <c r="I66"/>
  <c r="J67"/>
  <c r="I70"/>
  <c r="I71"/>
  <c r="I73"/>
  <c r="I74"/>
  <c r="I75"/>
  <c r="I76"/>
  <c r="I77"/>
  <c r="J77" s="1"/>
  <c r="I78"/>
  <c r="J78" s="1"/>
  <c r="I79"/>
  <c r="J79" s="1"/>
  <c r="I80"/>
  <c r="I81"/>
  <c r="I82"/>
  <c r="J82" s="1"/>
  <c r="I83"/>
  <c r="I84"/>
  <c r="I85"/>
  <c r="J85" s="1"/>
  <c r="I86"/>
  <c r="I87"/>
  <c r="I88"/>
  <c r="I89"/>
  <c r="J89" s="1"/>
  <c r="I90"/>
  <c r="I91"/>
  <c r="I93"/>
  <c r="J92" s="1"/>
  <c r="I94"/>
  <c r="I95"/>
  <c r="I96"/>
  <c r="J96" s="1"/>
  <c r="I97"/>
  <c r="I98"/>
  <c r="I100"/>
  <c r="I101"/>
  <c r="I102"/>
  <c r="I103"/>
  <c r="I105"/>
  <c r="J104" s="1"/>
  <c r="I106"/>
  <c r="I107"/>
  <c r="J107" s="1"/>
  <c r="I108"/>
  <c r="I109"/>
  <c r="I110"/>
  <c r="J110" s="1"/>
  <c r="I111"/>
  <c r="I112"/>
  <c r="J113"/>
  <c r="I114"/>
  <c r="I115"/>
  <c r="I116"/>
  <c r="J116" s="1"/>
  <c r="I117"/>
  <c r="I122"/>
  <c r="I123"/>
  <c r="I124"/>
  <c r="J125"/>
  <c r="I127"/>
  <c r="I128"/>
  <c r="I131"/>
  <c r="I132"/>
  <c r="I134"/>
  <c r="J134" s="1"/>
  <c r="I136"/>
  <c r="I138"/>
  <c r="J137" s="1"/>
  <c r="I139"/>
  <c r="I140"/>
  <c r="I144"/>
  <c r="I146"/>
  <c r="J147"/>
  <c r="I148"/>
  <c r="J148" s="1"/>
  <c r="I150"/>
  <c r="I151"/>
  <c r="J151" s="1"/>
  <c r="I152"/>
  <c r="I153"/>
  <c r="J154"/>
  <c r="I156"/>
  <c r="I158"/>
  <c r="J158" s="1"/>
  <c r="I159"/>
  <c r="I161"/>
  <c r="I162"/>
  <c r="I165"/>
  <c r="J163" s="1"/>
  <c r="I166"/>
  <c r="J166" s="1"/>
  <c r="I169"/>
  <c r="J169" s="1"/>
  <c r="I170"/>
  <c r="I171"/>
  <c r="I175"/>
  <c r="J173" s="1"/>
  <c r="I176"/>
  <c r="I177"/>
  <c r="I178"/>
  <c r="J178" s="1"/>
  <c r="I179"/>
  <c r="I180"/>
  <c r="I181"/>
  <c r="I182"/>
  <c r="I185"/>
  <c r="I186"/>
  <c r="I187"/>
  <c r="I188"/>
  <c r="I189"/>
  <c r="J189" s="1"/>
  <c r="I190"/>
  <c r="I191"/>
  <c r="I195"/>
  <c r="J193" s="1"/>
  <c r="I196"/>
  <c r="I197"/>
  <c r="I198"/>
  <c r="J198" s="1"/>
  <c r="I199"/>
  <c r="I200"/>
  <c r="I201"/>
  <c r="I203"/>
  <c r="J202" s="1"/>
  <c r="I204"/>
  <c r="I205"/>
  <c r="I206"/>
  <c r="I207"/>
  <c r="J207" s="1"/>
  <c r="I208"/>
  <c r="I209"/>
  <c r="I211"/>
  <c r="J210" s="1"/>
  <c r="I212"/>
  <c r="I213"/>
  <c r="I214"/>
  <c r="J214" s="1"/>
  <c r="I215"/>
  <c r="I216"/>
  <c r="I217"/>
  <c r="I219"/>
  <c r="J218" s="1"/>
  <c r="I220"/>
  <c r="I221"/>
  <c r="I222"/>
  <c r="I223"/>
  <c r="J223" s="1"/>
  <c r="I224"/>
  <c r="I225"/>
  <c r="I226"/>
  <c r="I227"/>
  <c r="I228"/>
  <c r="I229"/>
  <c r="I231"/>
  <c r="I14"/>
  <c r="I15"/>
  <c r="I16"/>
  <c r="I17"/>
  <c r="I18"/>
  <c r="J18" s="1"/>
  <c r="I5"/>
  <c r="I6"/>
  <c r="I7"/>
  <c r="I8"/>
  <c r="I9"/>
  <c r="I10"/>
  <c r="I11"/>
  <c r="I12"/>
  <c r="I13"/>
  <c r="I4"/>
  <c r="J183" l="1"/>
  <c r="J29"/>
  <c r="J230"/>
  <c r="J224"/>
  <c r="J72"/>
  <c r="J62"/>
  <c r="J179"/>
  <c r="J37"/>
  <c r="M29" s="1"/>
  <c r="J145"/>
  <c r="J57"/>
  <c r="J220"/>
  <c r="J215"/>
  <c r="J208"/>
  <c r="J212"/>
  <c r="J204"/>
  <c r="J199"/>
  <c r="J196"/>
  <c r="J190"/>
  <c r="J186"/>
  <c r="J176"/>
  <c r="J170"/>
  <c r="J159"/>
  <c r="J152"/>
  <c r="J156"/>
  <c r="J149"/>
  <c r="M147" s="1"/>
  <c r="J142"/>
  <c r="J139"/>
  <c r="J135"/>
  <c r="J117"/>
  <c r="J114"/>
  <c r="J108"/>
  <c r="J83"/>
  <c r="J131"/>
  <c r="J126"/>
  <c r="J129"/>
  <c r="J123"/>
  <c r="J99"/>
  <c r="J111"/>
  <c r="J101"/>
  <c r="J106"/>
  <c r="J97"/>
  <c r="J94"/>
  <c r="J90"/>
  <c r="J86"/>
  <c r="J80"/>
  <c r="J74"/>
  <c r="J68"/>
  <c r="J65"/>
  <c r="J27"/>
  <c r="J59"/>
  <c r="J4"/>
  <c r="J12"/>
  <c r="J49"/>
  <c r="M49" s="1"/>
  <c r="J47"/>
  <c r="J39"/>
  <c r="J19"/>
  <c r="J14"/>
  <c r="M14" s="1"/>
  <c r="M135" l="1"/>
  <c r="M208"/>
  <c r="M170"/>
  <c r="M152"/>
  <c r="M78"/>
  <c r="M90"/>
  <c r="M97"/>
  <c r="M19"/>
  <c r="M4"/>
  <c r="M39"/>
</calcChain>
</file>

<file path=xl/sharedStrings.xml><?xml version="1.0" encoding="utf-8"?>
<sst xmlns="http://schemas.openxmlformats.org/spreadsheetml/2006/main" count="1356" uniqueCount="120">
  <si>
    <t>Наименование учреждения, оказывающего услугу (выполняющего работу)</t>
  </si>
  <si>
    <t>Наименование оказываемой  услуги (выполняемой работы)</t>
  </si>
  <si>
    <t>Вариант оказания (выполения)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</si>
  <si>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</si>
  <si>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</si>
  <si>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</si>
  <si>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</si>
  <si>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</si>
  <si>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</si>
  <si>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</si>
  <si>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</si>
  <si>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</si>
  <si>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 xml:space="preserve">Оценка итоговая </t>
  </si>
  <si>
    <t>МБДОУ детский сад "Ручеёк"</t>
  </si>
  <si>
    <t>МБДОУ детский сад "Радуга"</t>
  </si>
  <si>
    <t>МБДОУ детский сад "Колосок"</t>
  </si>
  <si>
    <t>МБДОУ детский сад "Журавушка"</t>
  </si>
  <si>
    <t>МБДОУ детский сад "Тополек"</t>
  </si>
  <si>
    <t>МБОУ "Камарчагская СОШ"</t>
  </si>
  <si>
    <t>МБОУ "Большеунгутская СОШ"</t>
  </si>
  <si>
    <t>МБОУ "Верх-Есаульска ООШ"</t>
  </si>
  <si>
    <t>МБОУ "Выезжелогская ОШ"</t>
  </si>
  <si>
    <t>МБОУ "Колбинское СШ"</t>
  </si>
  <si>
    <t>МБОУ "Первоманская СШ"</t>
  </si>
  <si>
    <t>МБОУ "Шалинская ОШ"</t>
  </si>
  <si>
    <t>МБОУ "Шалинская СШ № 1"</t>
  </si>
  <si>
    <t>МБОУ "Нижне-Есаульская СШ"</t>
  </si>
  <si>
    <t>МБУ ДО "РДДТ"</t>
  </si>
  <si>
    <t>Показатель объема</t>
  </si>
  <si>
    <t>Реализация дополнительных общеразвивающих программ</t>
  </si>
  <si>
    <t xml:space="preserve"> Количество человеко-часов</t>
  </si>
  <si>
    <t>Человеко-час</t>
  </si>
  <si>
    <t>Реализация основных общеобразовательных программ начального общего образования</t>
  </si>
  <si>
    <t>Число обучающихся</t>
  </si>
  <si>
    <t>Человек</t>
  </si>
  <si>
    <t>Услуга (Очная)</t>
  </si>
  <si>
    <t>Услуга (Очная, проходящие обучения по состоянию здоровья на дому)</t>
  </si>
  <si>
    <t>Реализация основных общеобразовательных программ среднего общего образования</t>
  </si>
  <si>
    <t>Услуга (Очная-заочная)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</si>
  <si>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</si>
  <si>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дошкольного образования</t>
  </si>
  <si>
    <t>Услуга (Очная от 3 до 8 лет)</t>
  </si>
  <si>
    <t>Услуга (Очная от 1 до 3 лет)</t>
  </si>
  <si>
    <t>Услуга (Очная с применением дистанционных образовательных технологий)</t>
  </si>
  <si>
    <t>Услуга (Очная, адаптированная программа)</t>
  </si>
  <si>
    <t>Услуга (Очная, проходящие обучения по состоянию здоровья на дому, адаптированная программа)</t>
  </si>
  <si>
    <t>МБДОУ детский сад "Солнышко"</t>
  </si>
  <si>
    <t>МБОУ "Орешенское ОШ"</t>
  </si>
  <si>
    <t>МБОУ "Степно-Баджейская ОШ"</t>
  </si>
  <si>
    <t>Л.В.Красоткина</t>
  </si>
  <si>
    <t>Показатель качества</t>
  </si>
  <si>
    <t>Доля обучающихся, успешно освоивших образовательные прогромма по итогам учебного года</t>
  </si>
  <si>
    <t>Процент</t>
  </si>
  <si>
    <t>Доля учащихся 9 классов, получивших документ государственного образца об основном общем образовании</t>
  </si>
  <si>
    <t>Доля учащихся 11 (12) классов, получивших документ государственного образца о среднем (полном) общем образовании</t>
  </si>
  <si>
    <t>Доля обучающихся, освоивших прогроммы дополнительного образования</t>
  </si>
  <si>
    <t>Доля обучающихся, принявших участие в мероприятиях различных уровней (муниципальных, региональных, Всероссийских)</t>
  </si>
  <si>
    <t>Доля обучающихся,  получающих дополнительное образование,  ставших победителями и призерами мероприятий различных уровней</t>
  </si>
  <si>
    <t>Доля обучающихся, освоивших программы дополнительного образования</t>
  </si>
  <si>
    <t xml:space="preserve">Доля обучающихся, принявших участие в мероприятиях различных уровней (муниципальных, региональных, Всероссийских)  </t>
  </si>
  <si>
    <t xml:space="preserve">Доля обучающихся,  получающих дополнительное образование,  ставших победителями и призерами мероприятий различных уровней  (муниципальных, региональных, Всероссийских),  из числа принявших участие в мероприятиях </t>
  </si>
  <si>
    <t xml:space="preserve">Доля обучающихся, успешно освоивших образовательные программы по итогам учебного года. </t>
  </si>
  <si>
    <t>Доля обучающихся, успешно освоивших образовательные программы по итогам учебного года</t>
  </si>
  <si>
    <t xml:space="preserve">Доля обучающихся, успешно освоивших образовательные программы по итогам учебного года </t>
  </si>
  <si>
    <t xml:space="preserve">Доля учащихся 11 классов, получивших документ государственного образца о среднем (полном) общем образовании. </t>
  </si>
  <si>
    <t xml:space="preserve">Доля учащихся 11 классов, получивших документ государственного образца о основном общем образовании. </t>
  </si>
  <si>
    <t>Доля учащихся 9 классов, получивших документ государственного образца об основном общем образовании.</t>
  </si>
  <si>
    <t xml:space="preserve">Доля обучающихся, освоивших программы дополнительного образования </t>
  </si>
  <si>
    <t xml:space="preserve">Доля обучающихся, принявших участие в мероприятиях различных уровней (муниципальных, региональных, Всероссийских) </t>
  </si>
  <si>
    <t>Укомплектованность учреждения педагогическими кадрами</t>
  </si>
  <si>
    <t>Доля педагогических работников с высшим образованием</t>
  </si>
  <si>
    <t>Услуга (Очная, адаптированная программа, проходящие обучение по состоянию здоровья на дому)</t>
  </si>
  <si>
    <t>Услуга (Очная, проходящие обучение по состоянию здоровья на дому)</t>
  </si>
  <si>
    <t xml:space="preserve"> Доля учащихся 9 классов, получивших документ государственного образца об основном общем образовании.</t>
  </si>
  <si>
    <t xml:space="preserve">Доля обучающихся, успешно освоивших образовательные программы в соответствии с ФГОС по итогам учебного года </t>
  </si>
  <si>
    <t xml:space="preserve">Уровень соответствия условий для реализации образовательных программ дошкольного образования действующим ФГОС </t>
  </si>
  <si>
    <t xml:space="preserve">Сводный отчет о фактическом исполнении муниципальных заданий 
муниципальными учреждениями Управления образования за 2017 отчетный финансовый год.
</t>
  </si>
  <si>
    <t>Выбытие учащихся</t>
  </si>
  <si>
    <t>-</t>
  </si>
  <si>
    <t>Прибытие учащихся</t>
  </si>
  <si>
    <t>Вакантные места</t>
  </si>
  <si>
    <t>Исполнитель</t>
  </si>
  <si>
    <t xml:space="preserve">                                                                </t>
  </si>
  <si>
    <r>
      <t>«</t>
    </r>
    <r>
      <rPr>
        <u/>
        <sz val="10"/>
        <color indexed="8"/>
        <rFont val="Times New Roman"/>
        <family val="1"/>
        <charset val="204"/>
      </rPr>
      <t xml:space="preserve">            </t>
    </r>
    <r>
      <rPr>
        <sz val="10"/>
        <color indexed="8"/>
        <rFont val="Times New Roman"/>
        <family val="1"/>
        <charset val="204"/>
      </rPr>
      <t xml:space="preserve">»  </t>
    </r>
    <r>
      <rPr>
        <u/>
        <sz val="10"/>
        <color indexed="8"/>
        <rFont val="Times New Roman"/>
        <family val="1"/>
        <charset val="204"/>
      </rPr>
      <t xml:space="preserve">                             </t>
    </r>
    <r>
      <rPr>
        <sz val="10"/>
        <color indexed="8"/>
        <rFont val="Times New Roman"/>
        <family val="1"/>
        <charset val="204"/>
      </rPr>
      <t xml:space="preserve">  20 </t>
    </r>
    <r>
      <rPr>
        <u/>
        <sz val="10"/>
        <color indexed="8"/>
        <rFont val="Times New Roman"/>
        <family val="1"/>
        <charset val="204"/>
      </rPr>
      <t xml:space="preserve">      </t>
    </r>
    <r>
      <rPr>
        <sz val="10"/>
        <color indexed="8"/>
        <rFont val="Times New Roman"/>
        <family val="1"/>
        <charset val="204"/>
      </rPr>
      <t xml:space="preserve"> г.       Руководитель</t>
    </r>
    <r>
      <rPr>
        <sz val="10"/>
        <color indexed="8"/>
        <rFont val="Times New Roman"/>
        <family val="1"/>
        <charset val="204"/>
      </rPr>
      <t/>
    </r>
  </si>
  <si>
    <t>(подпись)</t>
  </si>
  <si>
    <t>(ФИО)</t>
  </si>
  <si>
    <t>выбыли дети по заявлению родителей</t>
  </si>
  <si>
    <t>штатное расписание</t>
  </si>
  <si>
    <t>дипломы об образовании</t>
  </si>
  <si>
    <t>мониторинг обученности</t>
  </si>
  <si>
    <t>выполнение требований ФГОС ДО</t>
  </si>
  <si>
    <t>АИС "Прием заявлений в учреждения дошкольного образовани"</t>
  </si>
  <si>
    <t>Выбытие обучающихся</t>
  </si>
  <si>
    <t>Прибытие обучающихся</t>
  </si>
  <si>
    <t>Все обучающиеся успешно освоили программу</t>
  </si>
  <si>
    <t>БД КИАСУО</t>
  </si>
  <si>
    <t>МБОУ "Нарвинская СШ им. В.И. Круглова "</t>
  </si>
  <si>
    <t>1 выпускник не получил документ государственного образца  о среднем общем образовании</t>
  </si>
  <si>
    <t>только 1 выпускник не получил документ государственного образца об основном общем образовании</t>
  </si>
  <si>
    <t>1 выпускник не получил документ государственного образца  об основном общем образовании</t>
  </si>
  <si>
    <t>Все обучающиеся по адаптированным образовательным программам освоили прорамму по итогам учебного года</t>
  </si>
  <si>
    <t>По итогам учебного года освоили образовательную программу</t>
  </si>
  <si>
    <t>Практически все обучающиеся освоили образовательные программы по итогам года</t>
  </si>
  <si>
    <t>Все обучающиеся освоили образовательные программы по итогам года</t>
  </si>
  <si>
    <t>Все обучающиеся получили документ государственного образца об основном общем образовании</t>
  </si>
  <si>
    <t>Все обучающиеся получили документ государственного образца о среднем общем образовании</t>
  </si>
  <si>
    <t>Не все обучающиеся освоили образовательные программы по итогам года</t>
  </si>
  <si>
    <t>Участников мероприятий оказалось больше, чем было запланировано</t>
  </si>
  <si>
    <t>Победителей и призёров оказалось больше, чем было запланировано</t>
  </si>
  <si>
    <t>Не все обучающиеся по адаптированным образовательным программам освоили прорамму по итогам учебного года</t>
  </si>
  <si>
    <t>3 выпускника не получили документ государственного образца  о среднем общем образовании</t>
  </si>
  <si>
    <t>Е.Ю. Булахова</t>
  </si>
  <si>
    <t>Н.В. Косова</t>
  </si>
  <si>
    <t>БД "Одаренные дети Красноярья"</t>
  </si>
  <si>
    <t>Журнал учета занятий по дополнительному образованию</t>
  </si>
  <si>
    <t>Книга учета и выдачи документов государственного образца  о среднем (полном) общем образовании</t>
  </si>
  <si>
    <t>МБОУ "Кияйская СШ"</t>
  </si>
  <si>
    <t>Книга учета и выдачи документов государственного образца  об основном общем образовании</t>
  </si>
  <si>
    <t>Классный журнал</t>
  </si>
  <si>
    <t>Снижение численности обучающихся по программе "Свежий ветер", в связи с выбытием обучающихся 10-11 классов из образовательных учреждений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</si>
</sst>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ill="1"/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22" xfId="0" applyFont="1" applyBorder="1"/>
    <xf numFmtId="0" fontId="2" fillId="0" borderId="11" xfId="0" applyFont="1" applyBorder="1"/>
    <xf numFmtId="0" fontId="0" fillId="0" borderId="11" xfId="0" applyBorder="1"/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1"/>
  <sheetViews>
    <sheetView tabSelected="1" view="pageBreakPreview" zoomScale="75" zoomScaleSheetLayoutView="75" workbookViewId="0">
      <pane xSplit="1" ySplit="2" topLeftCell="D237" activePane="bottomRight" state="frozen"/>
      <selection pane="topRight" activeCell="B1" sqref="B1"/>
      <selection pane="bottomLeft" activeCell="A3" sqref="A3"/>
      <selection pane="bottomRight" activeCell="L74" sqref="L74"/>
    </sheetView>
  </sheetViews>
  <sheetFormatPr defaultRowHeight="15"/>
  <cols>
    <col min="1" max="1" width="29.7109375" customWidth="1"/>
    <col min="2" max="2" width="31" customWidth="1"/>
    <col min="3" max="3" width="24.7109375" customWidth="1"/>
    <col min="4" max="4" width="15.5703125" customWidth="1"/>
    <col min="5" max="5" width="44.140625" customWidth="1"/>
    <col min="6" max="6" width="11.5703125" customWidth="1"/>
    <col min="7" max="7" width="17.28515625" customWidth="1"/>
    <col min="8" max="8" width="15" customWidth="1"/>
    <col min="9" max="9" width="17.42578125" customWidth="1"/>
    <col min="10" max="10" width="18.85546875" customWidth="1"/>
    <col min="11" max="11" width="28.5703125" customWidth="1"/>
    <col min="12" max="12" width="16.7109375" customWidth="1"/>
    <col min="13" max="13" width="10.5703125" customWidth="1"/>
  </cols>
  <sheetData>
    <row r="1" spans="1:13" ht="51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9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15.75" thickBot="1">
      <c r="A3" s="8">
        <v>1</v>
      </c>
      <c r="B3" s="9">
        <v>2</v>
      </c>
      <c r="C3" s="8">
        <v>3</v>
      </c>
      <c r="D3" s="9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s="11" customFormat="1" ht="30">
      <c r="A4" s="111" t="s">
        <v>46</v>
      </c>
      <c r="B4" s="98" t="s">
        <v>40</v>
      </c>
      <c r="C4" s="98" t="s">
        <v>42</v>
      </c>
      <c r="D4" s="25" t="s">
        <v>50</v>
      </c>
      <c r="E4" s="25" t="s">
        <v>69</v>
      </c>
      <c r="F4" s="25" t="s">
        <v>52</v>
      </c>
      <c r="G4" s="15">
        <v>100</v>
      </c>
      <c r="H4" s="15">
        <v>100</v>
      </c>
      <c r="I4" s="25">
        <f>(H4/G4)*100</f>
        <v>100</v>
      </c>
      <c r="J4" s="134">
        <f>(I4+I5+I6+I7+I8+I9+I10+I11)/8</f>
        <v>100</v>
      </c>
      <c r="K4" s="66" t="s">
        <v>78</v>
      </c>
      <c r="L4" s="28" t="s">
        <v>87</v>
      </c>
      <c r="M4" s="103">
        <f>(J4+J12)/2</f>
        <v>97.554347826086953</v>
      </c>
    </row>
    <row r="5" spans="1:13" s="11" customFormat="1" ht="62.25" customHeight="1">
      <c r="A5" s="106"/>
      <c r="B5" s="99"/>
      <c r="C5" s="99"/>
      <c r="D5" s="12" t="s">
        <v>50</v>
      </c>
      <c r="E5" s="12" t="s">
        <v>74</v>
      </c>
      <c r="F5" s="12" t="s">
        <v>52</v>
      </c>
      <c r="G5" s="16">
        <v>100</v>
      </c>
      <c r="H5" s="16">
        <v>100</v>
      </c>
      <c r="I5" s="13">
        <f t="shared" ref="I5:I66" si="0">(H5/G5)*100</f>
        <v>100</v>
      </c>
      <c r="J5" s="107"/>
      <c r="K5" s="67" t="s">
        <v>78</v>
      </c>
      <c r="L5" s="28" t="s">
        <v>89</v>
      </c>
      <c r="M5" s="104"/>
    </row>
    <row r="6" spans="1:13" s="11" customFormat="1" ht="67.5" customHeight="1">
      <c r="A6" s="106"/>
      <c r="B6" s="99"/>
      <c r="C6" s="99"/>
      <c r="D6" s="12" t="s">
        <v>50</v>
      </c>
      <c r="E6" s="12" t="s">
        <v>75</v>
      </c>
      <c r="F6" s="12" t="s">
        <v>52</v>
      </c>
      <c r="G6" s="16">
        <v>100</v>
      </c>
      <c r="H6" s="16">
        <v>100</v>
      </c>
      <c r="I6" s="13">
        <f t="shared" si="0"/>
        <v>100</v>
      </c>
      <c r="J6" s="107"/>
      <c r="K6" s="67" t="s">
        <v>78</v>
      </c>
      <c r="L6" s="28" t="s">
        <v>90</v>
      </c>
      <c r="M6" s="104"/>
    </row>
    <row r="7" spans="1:13" s="11" customFormat="1" ht="36.75" customHeight="1">
      <c r="A7" s="106"/>
      <c r="B7" s="99"/>
      <c r="C7" s="101"/>
      <c r="D7" s="12" t="s">
        <v>50</v>
      </c>
      <c r="E7" s="12" t="s">
        <v>70</v>
      </c>
      <c r="F7" s="12" t="s">
        <v>52</v>
      </c>
      <c r="G7" s="16">
        <v>80</v>
      </c>
      <c r="H7" s="16">
        <v>80</v>
      </c>
      <c r="I7" s="13">
        <f t="shared" si="0"/>
        <v>100</v>
      </c>
      <c r="J7" s="107"/>
      <c r="K7" s="67" t="s">
        <v>78</v>
      </c>
      <c r="L7" s="28" t="s">
        <v>88</v>
      </c>
      <c r="M7" s="104"/>
    </row>
    <row r="8" spans="1:13" ht="48" customHeight="1">
      <c r="A8" s="106"/>
      <c r="B8" s="99"/>
      <c r="C8" s="108" t="s">
        <v>41</v>
      </c>
      <c r="D8" s="12" t="s">
        <v>50</v>
      </c>
      <c r="E8" s="12" t="s">
        <v>69</v>
      </c>
      <c r="F8" s="12" t="s">
        <v>52</v>
      </c>
      <c r="G8" s="29">
        <v>100</v>
      </c>
      <c r="H8" s="29">
        <v>100</v>
      </c>
      <c r="I8" s="13">
        <f t="shared" si="0"/>
        <v>100</v>
      </c>
      <c r="J8" s="107"/>
      <c r="K8" s="64" t="s">
        <v>78</v>
      </c>
      <c r="L8" s="28" t="s">
        <v>87</v>
      </c>
      <c r="M8" s="104"/>
    </row>
    <row r="9" spans="1:13" ht="48" customHeight="1">
      <c r="A9" s="106"/>
      <c r="B9" s="99"/>
      <c r="C9" s="108"/>
      <c r="D9" s="12" t="s">
        <v>50</v>
      </c>
      <c r="E9" s="12" t="s">
        <v>74</v>
      </c>
      <c r="F9" s="12" t="s">
        <v>52</v>
      </c>
      <c r="G9" s="29">
        <v>100</v>
      </c>
      <c r="H9" s="29">
        <v>100</v>
      </c>
      <c r="I9" s="13">
        <f t="shared" si="0"/>
        <v>100</v>
      </c>
      <c r="J9" s="107"/>
      <c r="K9" s="64" t="s">
        <v>78</v>
      </c>
      <c r="L9" s="28" t="s">
        <v>89</v>
      </c>
      <c r="M9" s="104"/>
    </row>
    <row r="10" spans="1:13" ht="48" customHeight="1">
      <c r="A10" s="106"/>
      <c r="B10" s="99"/>
      <c r="C10" s="108"/>
      <c r="D10" s="12" t="s">
        <v>50</v>
      </c>
      <c r="E10" s="12" t="s">
        <v>75</v>
      </c>
      <c r="F10" s="12" t="s">
        <v>52</v>
      </c>
      <c r="G10" s="29">
        <v>100</v>
      </c>
      <c r="H10" s="29">
        <v>100</v>
      </c>
      <c r="I10" s="13">
        <f t="shared" si="0"/>
        <v>100</v>
      </c>
      <c r="J10" s="107"/>
      <c r="K10" s="64" t="s">
        <v>78</v>
      </c>
      <c r="L10" s="28" t="s">
        <v>90</v>
      </c>
      <c r="M10" s="104"/>
    </row>
    <row r="11" spans="1:13" ht="48" customHeight="1">
      <c r="A11" s="106"/>
      <c r="B11" s="99"/>
      <c r="C11" s="108"/>
      <c r="D11" s="12" t="s">
        <v>50</v>
      </c>
      <c r="E11" s="12" t="s">
        <v>70</v>
      </c>
      <c r="F11" s="12" t="s">
        <v>52</v>
      </c>
      <c r="G11" s="29">
        <v>80</v>
      </c>
      <c r="H11" s="29">
        <v>80</v>
      </c>
      <c r="I11" s="13">
        <f t="shared" si="0"/>
        <v>100</v>
      </c>
      <c r="J11" s="107"/>
      <c r="K11" s="64" t="s">
        <v>78</v>
      </c>
      <c r="L11" s="28" t="s">
        <v>88</v>
      </c>
      <c r="M11" s="104"/>
    </row>
    <row r="12" spans="1:13" ht="75.75" customHeight="1">
      <c r="A12" s="106"/>
      <c r="B12" s="99"/>
      <c r="C12" s="23" t="s">
        <v>42</v>
      </c>
      <c r="D12" s="29" t="s">
        <v>28</v>
      </c>
      <c r="E12" s="29" t="s">
        <v>33</v>
      </c>
      <c r="F12" s="29" t="s">
        <v>34</v>
      </c>
      <c r="G12" s="29">
        <v>46</v>
      </c>
      <c r="H12" s="29">
        <v>45</v>
      </c>
      <c r="I12" s="13">
        <f t="shared" si="0"/>
        <v>97.826086956521735</v>
      </c>
      <c r="J12" s="135">
        <f>(I12+I13)/2</f>
        <v>95.108695652173907</v>
      </c>
      <c r="K12" s="28" t="s">
        <v>86</v>
      </c>
      <c r="L12" s="28" t="s">
        <v>91</v>
      </c>
      <c r="M12" s="104"/>
    </row>
    <row r="13" spans="1:13" ht="48" customHeight="1" thickBot="1">
      <c r="A13" s="112"/>
      <c r="B13" s="100"/>
      <c r="C13" s="30" t="s">
        <v>41</v>
      </c>
      <c r="D13" s="30" t="s">
        <v>28</v>
      </c>
      <c r="E13" s="30" t="s">
        <v>33</v>
      </c>
      <c r="F13" s="30" t="s">
        <v>34</v>
      </c>
      <c r="G13" s="30">
        <v>184</v>
      </c>
      <c r="H13" s="30">
        <v>170</v>
      </c>
      <c r="I13" s="33">
        <f t="shared" si="0"/>
        <v>92.391304347826093</v>
      </c>
      <c r="J13" s="136"/>
      <c r="K13" s="17" t="s">
        <v>86</v>
      </c>
      <c r="L13" s="28" t="s">
        <v>91</v>
      </c>
      <c r="M13" s="105"/>
    </row>
    <row r="14" spans="1:13" ht="48" customHeight="1">
      <c r="A14" s="111" t="s">
        <v>13</v>
      </c>
      <c r="B14" s="98" t="s">
        <v>40</v>
      </c>
      <c r="C14" s="98" t="s">
        <v>41</v>
      </c>
      <c r="D14" s="25" t="s">
        <v>50</v>
      </c>
      <c r="E14" s="25" t="s">
        <v>69</v>
      </c>
      <c r="F14" s="25" t="s">
        <v>52</v>
      </c>
      <c r="G14" s="31">
        <v>100</v>
      </c>
      <c r="H14" s="31">
        <v>100</v>
      </c>
      <c r="I14" s="14">
        <f t="shared" si="0"/>
        <v>100</v>
      </c>
      <c r="J14" s="137">
        <f>(I14+I15+I16+I17)/4</f>
        <v>100</v>
      </c>
      <c r="K14" s="60" t="s">
        <v>78</v>
      </c>
      <c r="L14" s="28" t="s">
        <v>87</v>
      </c>
      <c r="M14" s="103">
        <f>+(J14+J18)/2</f>
        <v>98.181818181818187</v>
      </c>
    </row>
    <row r="15" spans="1:13" ht="48" customHeight="1">
      <c r="A15" s="106"/>
      <c r="B15" s="99"/>
      <c r="C15" s="99"/>
      <c r="D15" s="12" t="s">
        <v>50</v>
      </c>
      <c r="E15" s="12" t="s">
        <v>74</v>
      </c>
      <c r="F15" s="12" t="s">
        <v>52</v>
      </c>
      <c r="G15" s="29">
        <v>100</v>
      </c>
      <c r="H15" s="29">
        <v>100</v>
      </c>
      <c r="I15" s="27">
        <f t="shared" si="0"/>
        <v>100</v>
      </c>
      <c r="J15" s="135"/>
      <c r="K15" s="58" t="s">
        <v>78</v>
      </c>
      <c r="L15" s="28" t="s">
        <v>89</v>
      </c>
      <c r="M15" s="104"/>
    </row>
    <row r="16" spans="1:13" ht="48" customHeight="1">
      <c r="A16" s="106"/>
      <c r="B16" s="99"/>
      <c r="C16" s="99"/>
      <c r="D16" s="12" t="s">
        <v>50</v>
      </c>
      <c r="E16" s="12" t="s">
        <v>75</v>
      </c>
      <c r="F16" s="12" t="s">
        <v>52</v>
      </c>
      <c r="G16" s="29">
        <v>100</v>
      </c>
      <c r="H16" s="29">
        <v>100</v>
      </c>
      <c r="I16" s="27">
        <f t="shared" si="0"/>
        <v>100</v>
      </c>
      <c r="J16" s="135"/>
      <c r="K16" s="58" t="s">
        <v>78</v>
      </c>
      <c r="L16" s="28" t="s">
        <v>90</v>
      </c>
      <c r="M16" s="104"/>
    </row>
    <row r="17" spans="1:13" ht="48" customHeight="1">
      <c r="A17" s="106"/>
      <c r="B17" s="99"/>
      <c r="C17" s="99"/>
      <c r="D17" s="12" t="s">
        <v>50</v>
      </c>
      <c r="E17" s="12" t="s">
        <v>70</v>
      </c>
      <c r="F17" s="12" t="s">
        <v>52</v>
      </c>
      <c r="G17" s="29">
        <v>80</v>
      </c>
      <c r="H17" s="29">
        <v>80</v>
      </c>
      <c r="I17" s="27">
        <f t="shared" si="0"/>
        <v>100</v>
      </c>
      <c r="J17" s="135"/>
      <c r="K17" s="58" t="s">
        <v>78</v>
      </c>
      <c r="L17" s="28" t="s">
        <v>88</v>
      </c>
      <c r="M17" s="104"/>
    </row>
    <row r="18" spans="1:13" ht="81" customHeight="1" thickBot="1">
      <c r="A18" s="112"/>
      <c r="B18" s="100"/>
      <c r="C18" s="100"/>
      <c r="D18" s="4" t="s">
        <v>28</v>
      </c>
      <c r="E18" s="4" t="s">
        <v>33</v>
      </c>
      <c r="F18" s="4" t="s">
        <v>34</v>
      </c>
      <c r="G18" s="30">
        <v>55</v>
      </c>
      <c r="H18" s="30">
        <v>53</v>
      </c>
      <c r="I18" s="33">
        <f t="shared" si="0"/>
        <v>96.36363636363636</v>
      </c>
      <c r="J18" s="33">
        <f>I18</f>
        <v>96.36363636363636</v>
      </c>
      <c r="K18" s="54" t="s">
        <v>80</v>
      </c>
      <c r="L18" s="28" t="s">
        <v>91</v>
      </c>
      <c r="M18" s="105"/>
    </row>
    <row r="19" spans="1:13" ht="48" customHeight="1">
      <c r="A19" s="111" t="s">
        <v>14</v>
      </c>
      <c r="B19" s="98" t="s">
        <v>40</v>
      </c>
      <c r="C19" s="98" t="s">
        <v>42</v>
      </c>
      <c r="D19" s="25" t="s">
        <v>50</v>
      </c>
      <c r="E19" s="25" t="s">
        <v>69</v>
      </c>
      <c r="F19" s="25" t="s">
        <v>52</v>
      </c>
      <c r="G19" s="31">
        <v>100</v>
      </c>
      <c r="H19" s="31">
        <v>100</v>
      </c>
      <c r="I19" s="14">
        <f t="shared" si="0"/>
        <v>100</v>
      </c>
      <c r="J19" s="134">
        <f>(I19+I20+I21+I22+I23+I24+I25+I26)/8</f>
        <v>100</v>
      </c>
      <c r="K19" s="65" t="s">
        <v>78</v>
      </c>
      <c r="L19" s="28" t="s">
        <v>87</v>
      </c>
      <c r="M19" s="103">
        <f>(J19+J27)/2</f>
        <v>90.609903381642511</v>
      </c>
    </row>
    <row r="20" spans="1:13" ht="48" customHeight="1">
      <c r="A20" s="106"/>
      <c r="B20" s="99"/>
      <c r="C20" s="99"/>
      <c r="D20" s="12" t="s">
        <v>50</v>
      </c>
      <c r="E20" s="12" t="s">
        <v>74</v>
      </c>
      <c r="F20" s="12" t="s">
        <v>52</v>
      </c>
      <c r="G20" s="29">
        <v>100</v>
      </c>
      <c r="H20" s="29">
        <v>100</v>
      </c>
      <c r="I20" s="27">
        <f t="shared" si="0"/>
        <v>100</v>
      </c>
      <c r="J20" s="107"/>
      <c r="K20" s="64" t="s">
        <v>78</v>
      </c>
      <c r="L20" s="28" t="s">
        <v>89</v>
      </c>
      <c r="M20" s="104"/>
    </row>
    <row r="21" spans="1:13" ht="48" customHeight="1">
      <c r="A21" s="106"/>
      <c r="B21" s="99"/>
      <c r="C21" s="99"/>
      <c r="D21" s="12" t="s">
        <v>50</v>
      </c>
      <c r="E21" s="12" t="s">
        <v>75</v>
      </c>
      <c r="F21" s="12" t="s">
        <v>52</v>
      </c>
      <c r="G21" s="29">
        <v>100</v>
      </c>
      <c r="H21" s="29">
        <v>100</v>
      </c>
      <c r="I21" s="27">
        <f t="shared" si="0"/>
        <v>100</v>
      </c>
      <c r="J21" s="107"/>
      <c r="K21" s="64" t="s">
        <v>78</v>
      </c>
      <c r="L21" s="28" t="s">
        <v>90</v>
      </c>
      <c r="M21" s="104"/>
    </row>
    <row r="22" spans="1:13" ht="48" customHeight="1">
      <c r="A22" s="106"/>
      <c r="B22" s="99"/>
      <c r="C22" s="99"/>
      <c r="D22" s="12" t="s">
        <v>50</v>
      </c>
      <c r="E22" s="12" t="s">
        <v>70</v>
      </c>
      <c r="F22" s="12" t="s">
        <v>52</v>
      </c>
      <c r="G22" s="29">
        <v>80</v>
      </c>
      <c r="H22" s="29">
        <v>80</v>
      </c>
      <c r="I22" s="27">
        <f t="shared" si="0"/>
        <v>100</v>
      </c>
      <c r="J22" s="107"/>
      <c r="K22" s="64" t="s">
        <v>78</v>
      </c>
      <c r="L22" s="28" t="s">
        <v>88</v>
      </c>
      <c r="M22" s="104"/>
    </row>
    <row r="23" spans="1:13" ht="48" customHeight="1">
      <c r="A23" s="106"/>
      <c r="B23" s="99"/>
      <c r="C23" s="108" t="s">
        <v>41</v>
      </c>
      <c r="D23" s="12" t="s">
        <v>50</v>
      </c>
      <c r="E23" s="12" t="s">
        <v>69</v>
      </c>
      <c r="F23" s="12" t="s">
        <v>52</v>
      </c>
      <c r="G23" s="29">
        <v>100</v>
      </c>
      <c r="H23" s="29">
        <v>100</v>
      </c>
      <c r="I23" s="27">
        <f t="shared" si="0"/>
        <v>100</v>
      </c>
      <c r="J23" s="107"/>
      <c r="K23" s="64" t="s">
        <v>78</v>
      </c>
      <c r="L23" s="28" t="s">
        <v>87</v>
      </c>
      <c r="M23" s="104"/>
    </row>
    <row r="24" spans="1:13" ht="48" customHeight="1">
      <c r="A24" s="106"/>
      <c r="B24" s="99"/>
      <c r="C24" s="108"/>
      <c r="D24" s="12" t="s">
        <v>50</v>
      </c>
      <c r="E24" s="12" t="s">
        <v>74</v>
      </c>
      <c r="F24" s="12" t="s">
        <v>52</v>
      </c>
      <c r="G24" s="29">
        <v>100</v>
      </c>
      <c r="H24" s="29">
        <v>100</v>
      </c>
      <c r="I24" s="27">
        <f t="shared" si="0"/>
        <v>100</v>
      </c>
      <c r="J24" s="107"/>
      <c r="K24" s="64" t="s">
        <v>78</v>
      </c>
      <c r="L24" s="28" t="s">
        <v>89</v>
      </c>
      <c r="M24" s="104"/>
    </row>
    <row r="25" spans="1:13" ht="48" customHeight="1">
      <c r="A25" s="106"/>
      <c r="B25" s="99"/>
      <c r="C25" s="108"/>
      <c r="D25" s="12" t="s">
        <v>50</v>
      </c>
      <c r="E25" s="12" t="s">
        <v>75</v>
      </c>
      <c r="F25" s="12" t="s">
        <v>52</v>
      </c>
      <c r="G25" s="29">
        <v>100</v>
      </c>
      <c r="H25" s="29">
        <v>100</v>
      </c>
      <c r="I25" s="27">
        <f t="shared" si="0"/>
        <v>100</v>
      </c>
      <c r="J25" s="107"/>
      <c r="K25" s="64" t="s">
        <v>78</v>
      </c>
      <c r="L25" s="28" t="s">
        <v>90</v>
      </c>
      <c r="M25" s="104"/>
    </row>
    <row r="26" spans="1:13" ht="48" customHeight="1">
      <c r="A26" s="106"/>
      <c r="B26" s="99"/>
      <c r="C26" s="108"/>
      <c r="D26" s="12" t="s">
        <v>50</v>
      </c>
      <c r="E26" s="12" t="s">
        <v>70</v>
      </c>
      <c r="F26" s="12" t="s">
        <v>52</v>
      </c>
      <c r="G26" s="29">
        <v>80</v>
      </c>
      <c r="H26" s="29">
        <v>80</v>
      </c>
      <c r="I26" s="27">
        <f t="shared" si="0"/>
        <v>100</v>
      </c>
      <c r="J26" s="139"/>
      <c r="K26" s="64" t="s">
        <v>78</v>
      </c>
      <c r="L26" s="28" t="s">
        <v>88</v>
      </c>
      <c r="M26" s="104"/>
    </row>
    <row r="27" spans="1:13" ht="81.75" customHeight="1">
      <c r="A27" s="106"/>
      <c r="B27" s="99"/>
      <c r="C27" s="23" t="s">
        <v>42</v>
      </c>
      <c r="D27" s="29" t="s">
        <v>28</v>
      </c>
      <c r="E27" s="29" t="s">
        <v>33</v>
      </c>
      <c r="F27" s="29" t="s">
        <v>34</v>
      </c>
      <c r="G27" s="29">
        <v>23</v>
      </c>
      <c r="H27" s="29">
        <v>15</v>
      </c>
      <c r="I27" s="27">
        <f t="shared" si="0"/>
        <v>65.217391304347828</v>
      </c>
      <c r="J27" s="107">
        <f>(I27+I28)/2</f>
        <v>81.219806763285021</v>
      </c>
      <c r="K27" s="28" t="s">
        <v>86</v>
      </c>
      <c r="L27" s="28" t="s">
        <v>91</v>
      </c>
      <c r="M27" s="104"/>
    </row>
    <row r="28" spans="1:13" ht="81.75" customHeight="1" thickBot="1">
      <c r="A28" s="112"/>
      <c r="B28" s="100"/>
      <c r="C28" s="30" t="s">
        <v>41</v>
      </c>
      <c r="D28" s="30" t="s">
        <v>28</v>
      </c>
      <c r="E28" s="30" t="s">
        <v>33</v>
      </c>
      <c r="F28" s="30" t="s">
        <v>34</v>
      </c>
      <c r="G28" s="30">
        <v>72</v>
      </c>
      <c r="H28" s="30">
        <v>70</v>
      </c>
      <c r="I28" s="33">
        <f t="shared" si="0"/>
        <v>97.222222222222214</v>
      </c>
      <c r="J28" s="138"/>
      <c r="K28" s="17" t="s">
        <v>86</v>
      </c>
      <c r="L28" s="17" t="s">
        <v>91</v>
      </c>
      <c r="M28" s="105"/>
    </row>
    <row r="29" spans="1:13" ht="48" customHeight="1">
      <c r="A29" s="106" t="s">
        <v>15</v>
      </c>
      <c r="B29" s="99" t="s">
        <v>40</v>
      </c>
      <c r="C29" s="99" t="s">
        <v>42</v>
      </c>
      <c r="D29" s="26" t="s">
        <v>50</v>
      </c>
      <c r="E29" s="26" t="s">
        <v>69</v>
      </c>
      <c r="F29" s="26" t="s">
        <v>52</v>
      </c>
      <c r="G29" s="20">
        <v>100</v>
      </c>
      <c r="H29" s="20">
        <v>100</v>
      </c>
      <c r="I29" s="27">
        <f t="shared" si="0"/>
        <v>100</v>
      </c>
      <c r="J29" s="139">
        <f>(I29+I30+I31+I32+I33+I34+I35+I36)/8</f>
        <v>100</v>
      </c>
      <c r="K29" s="63" t="s">
        <v>78</v>
      </c>
      <c r="L29" s="21" t="s">
        <v>87</v>
      </c>
      <c r="M29" s="104">
        <f>(J29+J37)/2</f>
        <v>99.285714285714278</v>
      </c>
    </row>
    <row r="30" spans="1:13" ht="48" customHeight="1">
      <c r="A30" s="106"/>
      <c r="B30" s="99"/>
      <c r="C30" s="99"/>
      <c r="D30" s="12" t="s">
        <v>50</v>
      </c>
      <c r="E30" s="12" t="s">
        <v>74</v>
      </c>
      <c r="F30" s="12" t="s">
        <v>52</v>
      </c>
      <c r="G30" s="7">
        <v>100</v>
      </c>
      <c r="H30" s="7">
        <v>100</v>
      </c>
      <c r="I30" s="27">
        <f t="shared" si="0"/>
        <v>100</v>
      </c>
      <c r="J30" s="135"/>
      <c r="K30" s="64" t="s">
        <v>78</v>
      </c>
      <c r="L30" s="28" t="s">
        <v>89</v>
      </c>
      <c r="M30" s="104"/>
    </row>
    <row r="31" spans="1:13" ht="48" customHeight="1">
      <c r="A31" s="106"/>
      <c r="B31" s="99"/>
      <c r="C31" s="99"/>
      <c r="D31" s="12" t="s">
        <v>50</v>
      </c>
      <c r="E31" s="12" t="s">
        <v>75</v>
      </c>
      <c r="F31" s="12" t="s">
        <v>52</v>
      </c>
      <c r="G31" s="7">
        <v>100</v>
      </c>
      <c r="H31" s="7">
        <v>100</v>
      </c>
      <c r="I31" s="27">
        <f t="shared" si="0"/>
        <v>100</v>
      </c>
      <c r="J31" s="135"/>
      <c r="K31" s="64" t="s">
        <v>78</v>
      </c>
      <c r="L31" s="28" t="s">
        <v>90</v>
      </c>
      <c r="M31" s="104"/>
    </row>
    <row r="32" spans="1:13" ht="48" customHeight="1">
      <c r="A32" s="106"/>
      <c r="B32" s="99"/>
      <c r="C32" s="101"/>
      <c r="D32" s="12" t="s">
        <v>50</v>
      </c>
      <c r="E32" s="12" t="s">
        <v>70</v>
      </c>
      <c r="F32" s="12" t="s">
        <v>52</v>
      </c>
      <c r="G32" s="7">
        <v>80</v>
      </c>
      <c r="H32" s="7">
        <v>80</v>
      </c>
      <c r="I32" s="27">
        <f t="shared" si="0"/>
        <v>100</v>
      </c>
      <c r="J32" s="135"/>
      <c r="K32" s="64" t="s">
        <v>78</v>
      </c>
      <c r="L32" s="28" t="s">
        <v>88</v>
      </c>
      <c r="M32" s="104"/>
    </row>
    <row r="33" spans="1:13" ht="48" customHeight="1">
      <c r="A33" s="106"/>
      <c r="B33" s="99"/>
      <c r="C33" s="108" t="s">
        <v>41</v>
      </c>
      <c r="D33" s="12" t="s">
        <v>50</v>
      </c>
      <c r="E33" s="12" t="s">
        <v>69</v>
      </c>
      <c r="F33" s="12" t="s">
        <v>52</v>
      </c>
      <c r="G33" s="7">
        <v>100</v>
      </c>
      <c r="H33" s="7">
        <v>100</v>
      </c>
      <c r="I33" s="27">
        <f t="shared" si="0"/>
        <v>100</v>
      </c>
      <c r="J33" s="135"/>
      <c r="K33" s="64" t="s">
        <v>78</v>
      </c>
      <c r="L33" s="28" t="s">
        <v>87</v>
      </c>
      <c r="M33" s="104"/>
    </row>
    <row r="34" spans="1:13" ht="48" customHeight="1">
      <c r="A34" s="106"/>
      <c r="B34" s="99"/>
      <c r="C34" s="108"/>
      <c r="D34" s="12" t="s">
        <v>50</v>
      </c>
      <c r="E34" s="12" t="s">
        <v>74</v>
      </c>
      <c r="F34" s="12" t="s">
        <v>52</v>
      </c>
      <c r="G34" s="7">
        <v>100</v>
      </c>
      <c r="H34" s="7">
        <v>100</v>
      </c>
      <c r="I34" s="27">
        <f t="shared" si="0"/>
        <v>100</v>
      </c>
      <c r="J34" s="135"/>
      <c r="K34" s="64" t="s">
        <v>78</v>
      </c>
      <c r="L34" s="28" t="s">
        <v>89</v>
      </c>
      <c r="M34" s="104"/>
    </row>
    <row r="35" spans="1:13" ht="48" customHeight="1">
      <c r="A35" s="106"/>
      <c r="B35" s="99"/>
      <c r="C35" s="108"/>
      <c r="D35" s="12" t="s">
        <v>50</v>
      </c>
      <c r="E35" s="12" t="s">
        <v>75</v>
      </c>
      <c r="F35" s="12" t="s">
        <v>52</v>
      </c>
      <c r="G35" s="7">
        <v>100</v>
      </c>
      <c r="H35" s="7">
        <v>100</v>
      </c>
      <c r="I35" s="27">
        <f t="shared" si="0"/>
        <v>100</v>
      </c>
      <c r="J35" s="135"/>
      <c r="K35" s="64" t="s">
        <v>78</v>
      </c>
      <c r="L35" s="28" t="s">
        <v>90</v>
      </c>
      <c r="M35" s="104"/>
    </row>
    <row r="36" spans="1:13" ht="48" customHeight="1">
      <c r="A36" s="106"/>
      <c r="B36" s="99"/>
      <c r="C36" s="108"/>
      <c r="D36" s="12" t="s">
        <v>50</v>
      </c>
      <c r="E36" s="12" t="s">
        <v>70</v>
      </c>
      <c r="F36" s="12" t="s">
        <v>52</v>
      </c>
      <c r="G36" s="7">
        <v>80</v>
      </c>
      <c r="H36" s="7">
        <v>80</v>
      </c>
      <c r="I36" s="27">
        <f t="shared" si="0"/>
        <v>100</v>
      </c>
      <c r="J36" s="135"/>
      <c r="K36" s="64" t="s">
        <v>78</v>
      </c>
      <c r="L36" s="28" t="s">
        <v>88</v>
      </c>
      <c r="M36" s="104"/>
    </row>
    <row r="37" spans="1:13" ht="77.25" customHeight="1">
      <c r="A37" s="106"/>
      <c r="B37" s="99"/>
      <c r="C37" s="23" t="s">
        <v>42</v>
      </c>
      <c r="D37" s="29" t="s">
        <v>28</v>
      </c>
      <c r="E37" s="29" t="s">
        <v>33</v>
      </c>
      <c r="F37" s="29" t="s">
        <v>34</v>
      </c>
      <c r="G37" s="29">
        <v>35</v>
      </c>
      <c r="H37" s="29">
        <v>34</v>
      </c>
      <c r="I37" s="27">
        <f t="shared" si="0"/>
        <v>97.142857142857139</v>
      </c>
      <c r="J37" s="107">
        <f>(I37+I38)/2</f>
        <v>98.571428571428569</v>
      </c>
      <c r="K37" s="28" t="s">
        <v>86</v>
      </c>
      <c r="L37" s="28" t="s">
        <v>91</v>
      </c>
      <c r="M37" s="104"/>
    </row>
    <row r="38" spans="1:13" ht="78.75" customHeight="1" thickBot="1">
      <c r="A38" s="106"/>
      <c r="B38" s="99"/>
      <c r="C38" s="22" t="s">
        <v>41</v>
      </c>
      <c r="D38" s="22" t="s">
        <v>28</v>
      </c>
      <c r="E38" s="22" t="s">
        <v>33</v>
      </c>
      <c r="F38" s="22" t="s">
        <v>34</v>
      </c>
      <c r="G38" s="22">
        <v>101</v>
      </c>
      <c r="H38" s="22">
        <v>101</v>
      </c>
      <c r="I38" s="26">
        <f t="shared" si="0"/>
        <v>100</v>
      </c>
      <c r="J38" s="107"/>
      <c r="K38" s="62" t="s">
        <v>78</v>
      </c>
      <c r="L38" s="24" t="s">
        <v>91</v>
      </c>
      <c r="M38" s="104"/>
    </row>
    <row r="39" spans="1:13" ht="48" customHeight="1">
      <c r="A39" s="111" t="s">
        <v>16</v>
      </c>
      <c r="B39" s="98" t="s">
        <v>40</v>
      </c>
      <c r="C39" s="98" t="s">
        <v>42</v>
      </c>
      <c r="D39" s="25" t="s">
        <v>50</v>
      </c>
      <c r="E39" s="25" t="s">
        <v>69</v>
      </c>
      <c r="F39" s="25" t="s">
        <v>52</v>
      </c>
      <c r="G39" s="31">
        <v>100</v>
      </c>
      <c r="H39" s="31">
        <v>100</v>
      </c>
      <c r="I39" s="14">
        <f t="shared" si="0"/>
        <v>100</v>
      </c>
      <c r="J39" s="137">
        <f>(I39+I40+I41+I42+I43+I44+I45+I46)/8</f>
        <v>100</v>
      </c>
      <c r="K39" s="55" t="s">
        <v>78</v>
      </c>
      <c r="L39" s="18" t="s">
        <v>87</v>
      </c>
      <c r="M39" s="103">
        <f>(J39+J47)/2</f>
        <v>98.170731707317074</v>
      </c>
    </row>
    <row r="40" spans="1:13" ht="48" customHeight="1">
      <c r="A40" s="106"/>
      <c r="B40" s="99"/>
      <c r="C40" s="99"/>
      <c r="D40" s="12" t="s">
        <v>50</v>
      </c>
      <c r="E40" s="12" t="s">
        <v>74</v>
      </c>
      <c r="F40" s="12" t="s">
        <v>52</v>
      </c>
      <c r="G40" s="29">
        <v>100</v>
      </c>
      <c r="H40" s="29">
        <v>100</v>
      </c>
      <c r="I40" s="27">
        <f t="shared" si="0"/>
        <v>100</v>
      </c>
      <c r="J40" s="135"/>
      <c r="K40" s="53" t="s">
        <v>78</v>
      </c>
      <c r="L40" s="28" t="s">
        <v>89</v>
      </c>
      <c r="M40" s="104"/>
    </row>
    <row r="41" spans="1:13" ht="48" customHeight="1">
      <c r="A41" s="106"/>
      <c r="B41" s="99"/>
      <c r="C41" s="99"/>
      <c r="D41" s="12" t="s">
        <v>50</v>
      </c>
      <c r="E41" s="12" t="s">
        <v>75</v>
      </c>
      <c r="F41" s="12" t="s">
        <v>52</v>
      </c>
      <c r="G41" s="29">
        <v>100</v>
      </c>
      <c r="H41" s="29">
        <v>100</v>
      </c>
      <c r="I41" s="27">
        <f t="shared" si="0"/>
        <v>100</v>
      </c>
      <c r="J41" s="135"/>
      <c r="K41" s="53" t="s">
        <v>78</v>
      </c>
      <c r="L41" s="28" t="s">
        <v>90</v>
      </c>
      <c r="M41" s="104"/>
    </row>
    <row r="42" spans="1:13" ht="48" customHeight="1">
      <c r="A42" s="106"/>
      <c r="B42" s="99"/>
      <c r="C42" s="101"/>
      <c r="D42" s="12" t="s">
        <v>50</v>
      </c>
      <c r="E42" s="12" t="s">
        <v>70</v>
      </c>
      <c r="F42" s="12" t="s">
        <v>52</v>
      </c>
      <c r="G42" s="29">
        <v>80</v>
      </c>
      <c r="H42" s="29">
        <v>80</v>
      </c>
      <c r="I42" s="27">
        <f t="shared" si="0"/>
        <v>100</v>
      </c>
      <c r="J42" s="135"/>
      <c r="K42" s="53" t="s">
        <v>78</v>
      </c>
      <c r="L42" s="28" t="s">
        <v>88</v>
      </c>
      <c r="M42" s="104"/>
    </row>
    <row r="43" spans="1:13" ht="48" customHeight="1">
      <c r="A43" s="106"/>
      <c r="B43" s="99"/>
      <c r="C43" s="102" t="s">
        <v>41</v>
      </c>
      <c r="D43" s="12" t="s">
        <v>50</v>
      </c>
      <c r="E43" s="12" t="s">
        <v>69</v>
      </c>
      <c r="F43" s="12" t="s">
        <v>52</v>
      </c>
      <c r="G43" s="29">
        <v>100</v>
      </c>
      <c r="H43" s="29">
        <v>100</v>
      </c>
      <c r="I43" s="27">
        <f t="shared" si="0"/>
        <v>100</v>
      </c>
      <c r="J43" s="135"/>
      <c r="K43" s="53" t="s">
        <v>78</v>
      </c>
      <c r="L43" s="28" t="s">
        <v>87</v>
      </c>
      <c r="M43" s="104"/>
    </row>
    <row r="44" spans="1:13" ht="48" customHeight="1">
      <c r="A44" s="106"/>
      <c r="B44" s="99"/>
      <c r="C44" s="99"/>
      <c r="D44" s="12" t="s">
        <v>50</v>
      </c>
      <c r="E44" s="12" t="s">
        <v>74</v>
      </c>
      <c r="F44" s="12" t="s">
        <v>52</v>
      </c>
      <c r="G44" s="29">
        <v>100</v>
      </c>
      <c r="H44" s="29">
        <v>100</v>
      </c>
      <c r="I44" s="27">
        <f t="shared" si="0"/>
        <v>100</v>
      </c>
      <c r="J44" s="135"/>
      <c r="K44" s="53" t="s">
        <v>78</v>
      </c>
      <c r="L44" s="28" t="s">
        <v>89</v>
      </c>
      <c r="M44" s="104"/>
    </row>
    <row r="45" spans="1:13" ht="48" customHeight="1">
      <c r="A45" s="106"/>
      <c r="B45" s="99"/>
      <c r="C45" s="99"/>
      <c r="D45" s="12" t="s">
        <v>50</v>
      </c>
      <c r="E45" s="12" t="s">
        <v>75</v>
      </c>
      <c r="F45" s="12" t="s">
        <v>52</v>
      </c>
      <c r="G45" s="29">
        <v>100</v>
      </c>
      <c r="H45" s="29">
        <v>100</v>
      </c>
      <c r="I45" s="27">
        <f t="shared" si="0"/>
        <v>100</v>
      </c>
      <c r="J45" s="135"/>
      <c r="K45" s="53" t="s">
        <v>78</v>
      </c>
      <c r="L45" s="28" t="s">
        <v>90</v>
      </c>
      <c r="M45" s="104"/>
    </row>
    <row r="46" spans="1:13" ht="48" customHeight="1">
      <c r="A46" s="106"/>
      <c r="B46" s="99"/>
      <c r="C46" s="101"/>
      <c r="D46" s="12" t="s">
        <v>50</v>
      </c>
      <c r="E46" s="12" t="s">
        <v>70</v>
      </c>
      <c r="F46" s="12" t="s">
        <v>52</v>
      </c>
      <c r="G46" s="29">
        <v>80</v>
      </c>
      <c r="H46" s="29">
        <v>80</v>
      </c>
      <c r="I46" s="27">
        <f t="shared" si="0"/>
        <v>100</v>
      </c>
      <c r="J46" s="135"/>
      <c r="K46" s="53" t="s">
        <v>78</v>
      </c>
      <c r="L46" s="28" t="s">
        <v>88</v>
      </c>
      <c r="M46" s="104"/>
    </row>
    <row r="47" spans="1:13" ht="72" customHeight="1">
      <c r="A47" s="106"/>
      <c r="B47" s="99"/>
      <c r="C47" s="23" t="s">
        <v>42</v>
      </c>
      <c r="D47" s="29" t="s">
        <v>28</v>
      </c>
      <c r="E47" s="29" t="s">
        <v>33</v>
      </c>
      <c r="F47" s="29" t="s">
        <v>34</v>
      </c>
      <c r="G47" s="29">
        <v>4</v>
      </c>
      <c r="H47" s="29">
        <v>4</v>
      </c>
      <c r="I47" s="27">
        <f t="shared" si="0"/>
        <v>100</v>
      </c>
      <c r="J47" s="107">
        <f>(I47+I48)/2</f>
        <v>96.341463414634148</v>
      </c>
      <c r="K47" s="64" t="s">
        <v>78</v>
      </c>
      <c r="L47" s="28" t="s">
        <v>91</v>
      </c>
      <c r="M47" s="104"/>
    </row>
    <row r="48" spans="1:13" ht="97.5" customHeight="1" thickBot="1">
      <c r="A48" s="112"/>
      <c r="B48" s="100"/>
      <c r="C48" s="30" t="s">
        <v>41</v>
      </c>
      <c r="D48" s="30" t="s">
        <v>28</v>
      </c>
      <c r="E48" s="30" t="s">
        <v>33</v>
      </c>
      <c r="F48" s="30" t="s">
        <v>34</v>
      </c>
      <c r="G48" s="30">
        <v>41</v>
      </c>
      <c r="H48" s="30">
        <v>38</v>
      </c>
      <c r="I48" s="33">
        <f t="shared" si="0"/>
        <v>92.682926829268297</v>
      </c>
      <c r="J48" s="138"/>
      <c r="K48" s="17" t="s">
        <v>86</v>
      </c>
      <c r="L48" s="17" t="s">
        <v>91</v>
      </c>
      <c r="M48" s="105"/>
    </row>
    <row r="49" spans="1:13" ht="48" customHeight="1">
      <c r="A49" s="106" t="s">
        <v>17</v>
      </c>
      <c r="B49" s="99" t="s">
        <v>40</v>
      </c>
      <c r="C49" s="99" t="s">
        <v>42</v>
      </c>
      <c r="D49" s="26" t="s">
        <v>50</v>
      </c>
      <c r="E49" s="26" t="s">
        <v>69</v>
      </c>
      <c r="F49" s="26" t="s">
        <v>52</v>
      </c>
      <c r="G49" s="20">
        <v>100</v>
      </c>
      <c r="H49" s="20">
        <v>100</v>
      </c>
      <c r="I49" s="27">
        <f t="shared" si="0"/>
        <v>100</v>
      </c>
      <c r="J49" s="139">
        <f>(I49+I50+I51+I52+I53+I54+I55+I56)/8</f>
        <v>100</v>
      </c>
      <c r="K49" s="56" t="s">
        <v>78</v>
      </c>
      <c r="L49" s="28" t="s">
        <v>87</v>
      </c>
      <c r="M49" s="104">
        <f>(J49+J57)/2</f>
        <v>98.660714285714278</v>
      </c>
    </row>
    <row r="50" spans="1:13" ht="48" customHeight="1">
      <c r="A50" s="106"/>
      <c r="B50" s="99"/>
      <c r="C50" s="99"/>
      <c r="D50" s="12" t="s">
        <v>50</v>
      </c>
      <c r="E50" s="12" t="s">
        <v>74</v>
      </c>
      <c r="F50" s="12" t="s">
        <v>52</v>
      </c>
      <c r="G50" s="10">
        <v>100</v>
      </c>
      <c r="H50" s="10">
        <v>100</v>
      </c>
      <c r="I50" s="27">
        <f t="shared" si="0"/>
        <v>100</v>
      </c>
      <c r="J50" s="135"/>
      <c r="K50" s="57" t="s">
        <v>78</v>
      </c>
      <c r="L50" s="28" t="s">
        <v>89</v>
      </c>
      <c r="M50" s="104"/>
    </row>
    <row r="51" spans="1:13" ht="48" customHeight="1">
      <c r="A51" s="106"/>
      <c r="B51" s="99"/>
      <c r="C51" s="99"/>
      <c r="D51" s="12" t="s">
        <v>50</v>
      </c>
      <c r="E51" s="12" t="s">
        <v>75</v>
      </c>
      <c r="F51" s="12" t="s">
        <v>52</v>
      </c>
      <c r="G51" s="10">
        <v>100</v>
      </c>
      <c r="H51" s="10">
        <v>100</v>
      </c>
      <c r="I51" s="27">
        <f t="shared" si="0"/>
        <v>100</v>
      </c>
      <c r="J51" s="135"/>
      <c r="K51" s="57" t="s">
        <v>78</v>
      </c>
      <c r="L51" s="28" t="s">
        <v>90</v>
      </c>
      <c r="M51" s="104"/>
    </row>
    <row r="52" spans="1:13" ht="48" customHeight="1">
      <c r="A52" s="106"/>
      <c r="B52" s="99"/>
      <c r="C52" s="101"/>
      <c r="D52" s="12" t="s">
        <v>50</v>
      </c>
      <c r="E52" s="12" t="s">
        <v>70</v>
      </c>
      <c r="F52" s="12" t="s">
        <v>52</v>
      </c>
      <c r="G52" s="10">
        <v>80</v>
      </c>
      <c r="H52" s="10">
        <v>80</v>
      </c>
      <c r="I52" s="27">
        <f t="shared" si="0"/>
        <v>100</v>
      </c>
      <c r="J52" s="135"/>
      <c r="K52" s="57" t="s">
        <v>78</v>
      </c>
      <c r="L52" s="28" t="s">
        <v>88</v>
      </c>
      <c r="M52" s="104"/>
    </row>
    <row r="53" spans="1:13" ht="48" customHeight="1">
      <c r="A53" s="106"/>
      <c r="B53" s="99"/>
      <c r="C53" s="108" t="s">
        <v>41</v>
      </c>
      <c r="D53" s="12" t="s">
        <v>50</v>
      </c>
      <c r="E53" s="12" t="s">
        <v>69</v>
      </c>
      <c r="F53" s="12" t="s">
        <v>52</v>
      </c>
      <c r="G53" s="10">
        <v>100</v>
      </c>
      <c r="H53" s="10">
        <v>100</v>
      </c>
      <c r="I53" s="27">
        <f t="shared" si="0"/>
        <v>100</v>
      </c>
      <c r="J53" s="135"/>
      <c r="K53" s="57" t="s">
        <v>78</v>
      </c>
      <c r="L53" s="28" t="s">
        <v>87</v>
      </c>
      <c r="M53" s="104"/>
    </row>
    <row r="54" spans="1:13" ht="48" customHeight="1">
      <c r="A54" s="106"/>
      <c r="B54" s="99"/>
      <c r="C54" s="108"/>
      <c r="D54" s="12" t="s">
        <v>50</v>
      </c>
      <c r="E54" s="12" t="s">
        <v>74</v>
      </c>
      <c r="F54" s="12" t="s">
        <v>52</v>
      </c>
      <c r="G54" s="10">
        <v>100</v>
      </c>
      <c r="H54" s="10">
        <v>100</v>
      </c>
      <c r="I54" s="27">
        <f t="shared" si="0"/>
        <v>100</v>
      </c>
      <c r="J54" s="135"/>
      <c r="K54" s="57" t="s">
        <v>78</v>
      </c>
      <c r="L54" s="28" t="s">
        <v>89</v>
      </c>
      <c r="M54" s="104"/>
    </row>
    <row r="55" spans="1:13" ht="48" customHeight="1">
      <c r="A55" s="106"/>
      <c r="B55" s="99"/>
      <c r="C55" s="108"/>
      <c r="D55" s="12" t="s">
        <v>50</v>
      </c>
      <c r="E55" s="12" t="s">
        <v>75</v>
      </c>
      <c r="F55" s="12" t="s">
        <v>52</v>
      </c>
      <c r="G55" s="10">
        <v>100</v>
      </c>
      <c r="H55" s="10">
        <v>100</v>
      </c>
      <c r="I55" s="27">
        <f t="shared" si="0"/>
        <v>100</v>
      </c>
      <c r="J55" s="135"/>
      <c r="K55" s="57" t="s">
        <v>78</v>
      </c>
      <c r="L55" s="28" t="s">
        <v>90</v>
      </c>
      <c r="M55" s="104"/>
    </row>
    <row r="56" spans="1:13" ht="48" customHeight="1">
      <c r="A56" s="106"/>
      <c r="B56" s="99"/>
      <c r="C56" s="108"/>
      <c r="D56" s="12" t="s">
        <v>50</v>
      </c>
      <c r="E56" s="12" t="s">
        <v>70</v>
      </c>
      <c r="F56" s="12" t="s">
        <v>52</v>
      </c>
      <c r="G56" s="10">
        <v>80</v>
      </c>
      <c r="H56" s="10">
        <v>80</v>
      </c>
      <c r="I56" s="27">
        <f t="shared" si="0"/>
        <v>100</v>
      </c>
      <c r="J56" s="135"/>
      <c r="K56" s="57" t="s">
        <v>78</v>
      </c>
      <c r="L56" s="28" t="s">
        <v>88</v>
      </c>
      <c r="M56" s="104"/>
    </row>
    <row r="57" spans="1:13" ht="81" customHeight="1">
      <c r="A57" s="106"/>
      <c r="B57" s="99"/>
      <c r="C57" s="23" t="s">
        <v>42</v>
      </c>
      <c r="D57" s="29" t="s">
        <v>28</v>
      </c>
      <c r="E57" s="29" t="s">
        <v>33</v>
      </c>
      <c r="F57" s="29" t="s">
        <v>34</v>
      </c>
      <c r="G57" s="29">
        <v>14</v>
      </c>
      <c r="H57" s="29">
        <v>14</v>
      </c>
      <c r="I57" s="27">
        <f t="shared" ref="I57" si="1">(H57/G57)*100</f>
        <v>100</v>
      </c>
      <c r="J57" s="107">
        <f>(I57+I58)/2</f>
        <v>97.321428571428569</v>
      </c>
      <c r="K57" s="28" t="s">
        <v>78</v>
      </c>
      <c r="L57" s="28" t="s">
        <v>91</v>
      </c>
      <c r="M57" s="104"/>
    </row>
    <row r="58" spans="1:13" ht="78" customHeight="1" thickBot="1">
      <c r="A58" s="106"/>
      <c r="B58" s="99"/>
      <c r="C58" s="22" t="s">
        <v>41</v>
      </c>
      <c r="D58" s="22" t="s">
        <v>28</v>
      </c>
      <c r="E58" s="22" t="s">
        <v>33</v>
      </c>
      <c r="F58" s="22" t="s">
        <v>34</v>
      </c>
      <c r="G58" s="22">
        <v>56</v>
      </c>
      <c r="H58" s="22">
        <v>53</v>
      </c>
      <c r="I58" s="26">
        <f t="shared" si="0"/>
        <v>94.642857142857139</v>
      </c>
      <c r="J58" s="107"/>
      <c r="K58" s="17" t="s">
        <v>86</v>
      </c>
      <c r="L58" s="28" t="s">
        <v>91</v>
      </c>
      <c r="M58" s="104"/>
    </row>
    <row r="59" spans="1:13" ht="62.25" customHeight="1">
      <c r="A59" s="111" t="s">
        <v>18</v>
      </c>
      <c r="B59" s="98" t="s">
        <v>32</v>
      </c>
      <c r="C59" s="19" t="s">
        <v>35</v>
      </c>
      <c r="D59" s="25" t="s">
        <v>50</v>
      </c>
      <c r="E59" s="31" t="s">
        <v>61</v>
      </c>
      <c r="F59" s="25" t="s">
        <v>52</v>
      </c>
      <c r="G59" s="31">
        <v>100</v>
      </c>
      <c r="H59" s="31">
        <v>100</v>
      </c>
      <c r="I59" s="14">
        <f t="shared" si="0"/>
        <v>100</v>
      </c>
      <c r="J59" s="137">
        <f>(I59+I60+I61)/3</f>
        <v>100</v>
      </c>
      <c r="K59" s="82" t="s">
        <v>78</v>
      </c>
      <c r="L59" s="94" t="s">
        <v>118</v>
      </c>
      <c r="M59" s="103">
        <v>100.68</v>
      </c>
    </row>
    <row r="60" spans="1:13" ht="50.25" customHeight="1">
      <c r="A60" s="106"/>
      <c r="B60" s="99"/>
      <c r="C60" s="22" t="s">
        <v>44</v>
      </c>
      <c r="D60" s="12" t="s">
        <v>50</v>
      </c>
      <c r="E60" s="29" t="s">
        <v>62</v>
      </c>
      <c r="F60" s="12" t="s">
        <v>52</v>
      </c>
      <c r="G60" s="29">
        <v>100</v>
      </c>
      <c r="H60" s="29">
        <v>100</v>
      </c>
      <c r="I60" s="27">
        <f t="shared" si="0"/>
        <v>100</v>
      </c>
      <c r="J60" s="135"/>
      <c r="K60" s="80" t="s">
        <v>78</v>
      </c>
      <c r="L60" s="94" t="s">
        <v>118</v>
      </c>
      <c r="M60" s="104"/>
    </row>
    <row r="61" spans="1:13" ht="77.25" customHeight="1">
      <c r="A61" s="106"/>
      <c r="B61" s="99"/>
      <c r="C61" s="29" t="s">
        <v>71</v>
      </c>
      <c r="D61" s="12" t="s">
        <v>50</v>
      </c>
      <c r="E61" s="29" t="s">
        <v>63</v>
      </c>
      <c r="F61" s="12" t="s">
        <v>52</v>
      </c>
      <c r="G61" s="29">
        <v>100</v>
      </c>
      <c r="H61" s="29">
        <v>100</v>
      </c>
      <c r="I61" s="27">
        <f t="shared" si="0"/>
        <v>100</v>
      </c>
      <c r="J61" s="135"/>
      <c r="K61" s="80" t="s">
        <v>78</v>
      </c>
      <c r="L61" s="94" t="s">
        <v>118</v>
      </c>
      <c r="M61" s="104"/>
    </row>
    <row r="62" spans="1:13" ht="36.75" customHeight="1">
      <c r="A62" s="106"/>
      <c r="B62" s="99"/>
      <c r="C62" s="23" t="s">
        <v>35</v>
      </c>
      <c r="D62" s="29" t="s">
        <v>28</v>
      </c>
      <c r="E62" s="29" t="s">
        <v>33</v>
      </c>
      <c r="F62" s="29" t="s">
        <v>34</v>
      </c>
      <c r="G62" s="29">
        <v>136</v>
      </c>
      <c r="H62" s="29">
        <v>131</v>
      </c>
      <c r="I62" s="27">
        <f t="shared" ref="I62:I63" si="2">(H62/G62)*100</f>
        <v>96.32352941176471</v>
      </c>
      <c r="J62" s="107">
        <f>(I62+I63+I64)/3</f>
        <v>90.441176470588232</v>
      </c>
      <c r="K62" s="94" t="s">
        <v>92</v>
      </c>
      <c r="L62" s="94" t="s">
        <v>95</v>
      </c>
      <c r="M62" s="104"/>
    </row>
    <row r="63" spans="1:13" ht="48.75" customHeight="1">
      <c r="A63" s="106"/>
      <c r="B63" s="99"/>
      <c r="C63" s="22" t="s">
        <v>44</v>
      </c>
      <c r="D63" s="29" t="s">
        <v>28</v>
      </c>
      <c r="E63" s="29" t="s">
        <v>33</v>
      </c>
      <c r="F63" s="29" t="s">
        <v>34</v>
      </c>
      <c r="G63" s="29">
        <v>4</v>
      </c>
      <c r="H63" s="29">
        <v>3</v>
      </c>
      <c r="I63" s="27">
        <f t="shared" si="2"/>
        <v>75</v>
      </c>
      <c r="J63" s="107"/>
      <c r="K63" s="94" t="s">
        <v>92</v>
      </c>
      <c r="L63" s="94" t="s">
        <v>95</v>
      </c>
      <c r="M63" s="104"/>
    </row>
    <row r="64" spans="1:13" ht="75" customHeight="1">
      <c r="A64" s="106"/>
      <c r="B64" s="101"/>
      <c r="C64" s="22" t="s">
        <v>71</v>
      </c>
      <c r="D64" s="29" t="s">
        <v>28</v>
      </c>
      <c r="E64" s="29" t="s">
        <v>33</v>
      </c>
      <c r="F64" s="29" t="s">
        <v>34</v>
      </c>
      <c r="G64" s="29">
        <v>1</v>
      </c>
      <c r="H64" s="29">
        <v>1</v>
      </c>
      <c r="I64" s="27">
        <f t="shared" si="0"/>
        <v>100</v>
      </c>
      <c r="J64" s="139"/>
      <c r="K64" s="80" t="s">
        <v>78</v>
      </c>
      <c r="L64" s="94" t="s">
        <v>95</v>
      </c>
      <c r="M64" s="104"/>
    </row>
    <row r="65" spans="1:13" ht="48.75" customHeight="1">
      <c r="A65" s="106"/>
      <c r="B65" s="102" t="s">
        <v>37</v>
      </c>
      <c r="C65" s="102" t="s">
        <v>35</v>
      </c>
      <c r="D65" s="12" t="s">
        <v>50</v>
      </c>
      <c r="E65" s="29" t="s">
        <v>63</v>
      </c>
      <c r="F65" s="12" t="s">
        <v>52</v>
      </c>
      <c r="G65" s="29">
        <v>100</v>
      </c>
      <c r="H65" s="29">
        <v>100</v>
      </c>
      <c r="I65" s="27">
        <f t="shared" si="0"/>
        <v>100</v>
      </c>
      <c r="J65" s="144">
        <f>(I65+I66)/2</f>
        <v>100</v>
      </c>
      <c r="K65" s="80" t="s">
        <v>78</v>
      </c>
      <c r="L65" s="94" t="s">
        <v>118</v>
      </c>
      <c r="M65" s="104"/>
    </row>
    <row r="66" spans="1:13" ht="141.75" customHeight="1">
      <c r="A66" s="106"/>
      <c r="B66" s="99"/>
      <c r="C66" s="99"/>
      <c r="D66" s="12" t="s">
        <v>50</v>
      </c>
      <c r="E66" s="92" t="s">
        <v>64</v>
      </c>
      <c r="F66" s="12" t="s">
        <v>52</v>
      </c>
      <c r="G66" s="29">
        <v>100</v>
      </c>
      <c r="H66" s="29">
        <v>100</v>
      </c>
      <c r="I66" s="27">
        <f t="shared" si="0"/>
        <v>100</v>
      </c>
      <c r="J66" s="139"/>
      <c r="K66" s="80" t="s">
        <v>78</v>
      </c>
      <c r="L66" s="94" t="s">
        <v>115</v>
      </c>
      <c r="M66" s="104"/>
    </row>
    <row r="67" spans="1:13" ht="45.75" customHeight="1">
      <c r="A67" s="106"/>
      <c r="B67" s="101"/>
      <c r="C67" s="101"/>
      <c r="D67" s="29" t="s">
        <v>28</v>
      </c>
      <c r="E67" s="29" t="s">
        <v>33</v>
      </c>
      <c r="F67" s="29" t="s">
        <v>34</v>
      </c>
      <c r="G67" s="29">
        <v>13</v>
      </c>
      <c r="H67" s="29">
        <v>16</v>
      </c>
      <c r="I67" s="27">
        <v>110</v>
      </c>
      <c r="J67" s="39">
        <f>I67</f>
        <v>110</v>
      </c>
      <c r="K67" s="94" t="s">
        <v>93</v>
      </c>
      <c r="L67" s="94" t="s">
        <v>95</v>
      </c>
      <c r="M67" s="104"/>
    </row>
    <row r="68" spans="1:13" ht="45.75" customHeight="1">
      <c r="A68" s="106"/>
      <c r="B68" s="102" t="s">
        <v>39</v>
      </c>
      <c r="C68" s="102" t="s">
        <v>35</v>
      </c>
      <c r="D68" s="12" t="s">
        <v>50</v>
      </c>
      <c r="E68" s="29" t="s">
        <v>62</v>
      </c>
      <c r="F68" s="12" t="s">
        <v>52</v>
      </c>
      <c r="G68" s="29">
        <v>90</v>
      </c>
      <c r="H68" s="29">
        <v>100</v>
      </c>
      <c r="I68" s="27">
        <v>100</v>
      </c>
      <c r="J68" s="126">
        <f>(I68+I69+I70+I71)/4</f>
        <v>100</v>
      </c>
      <c r="K68" s="94" t="s">
        <v>94</v>
      </c>
      <c r="L68" s="94" t="s">
        <v>118</v>
      </c>
      <c r="M68" s="104"/>
    </row>
    <row r="69" spans="1:13" ht="144" customHeight="1">
      <c r="A69" s="106"/>
      <c r="B69" s="99"/>
      <c r="C69" s="101"/>
      <c r="D69" s="12" t="s">
        <v>50</v>
      </c>
      <c r="E69" s="29" t="s">
        <v>66</v>
      </c>
      <c r="F69" s="12" t="s">
        <v>52</v>
      </c>
      <c r="G69" s="29">
        <v>90</v>
      </c>
      <c r="H69" s="29">
        <v>95.2</v>
      </c>
      <c r="I69" s="27">
        <v>100</v>
      </c>
      <c r="J69" s="120"/>
      <c r="K69" s="94" t="s">
        <v>98</v>
      </c>
      <c r="L69" s="94" t="s">
        <v>117</v>
      </c>
      <c r="M69" s="104"/>
    </row>
    <row r="70" spans="1:13" ht="48.75" customHeight="1">
      <c r="A70" s="106"/>
      <c r="B70" s="99"/>
      <c r="C70" s="102" t="s">
        <v>72</v>
      </c>
      <c r="D70" s="12" t="s">
        <v>50</v>
      </c>
      <c r="E70" s="29" t="s">
        <v>62</v>
      </c>
      <c r="F70" s="12" t="s">
        <v>52</v>
      </c>
      <c r="G70" s="29">
        <v>100</v>
      </c>
      <c r="H70" s="29">
        <v>100</v>
      </c>
      <c r="I70" s="27">
        <f t="shared" ref="I70:I131" si="3">(H70/G70)*100</f>
        <v>100</v>
      </c>
      <c r="J70" s="120"/>
      <c r="K70" s="80" t="s">
        <v>78</v>
      </c>
      <c r="L70" s="94" t="s">
        <v>118</v>
      </c>
      <c r="M70" s="104"/>
    </row>
    <row r="71" spans="1:13" ht="62.25" customHeight="1">
      <c r="A71" s="106"/>
      <c r="B71" s="99"/>
      <c r="C71" s="101"/>
      <c r="D71" s="12" t="s">
        <v>50</v>
      </c>
      <c r="E71" s="29" t="s">
        <v>66</v>
      </c>
      <c r="F71" s="12" t="s">
        <v>52</v>
      </c>
      <c r="G71" s="29">
        <v>100</v>
      </c>
      <c r="H71" s="29">
        <v>100</v>
      </c>
      <c r="I71" s="27">
        <f t="shared" si="3"/>
        <v>100</v>
      </c>
      <c r="J71" s="120"/>
      <c r="K71" s="80" t="s">
        <v>78</v>
      </c>
      <c r="L71" s="94" t="s">
        <v>117</v>
      </c>
      <c r="M71" s="104"/>
    </row>
    <row r="72" spans="1:13" ht="48.75" customHeight="1">
      <c r="A72" s="106"/>
      <c r="B72" s="99"/>
      <c r="C72" s="22" t="s">
        <v>35</v>
      </c>
      <c r="D72" s="29" t="s">
        <v>28</v>
      </c>
      <c r="E72" s="29" t="s">
        <v>33</v>
      </c>
      <c r="F72" s="29" t="s">
        <v>34</v>
      </c>
      <c r="G72" s="29">
        <v>130</v>
      </c>
      <c r="H72" s="29">
        <v>146</v>
      </c>
      <c r="I72" s="27">
        <v>110</v>
      </c>
      <c r="J72" s="121">
        <f>(I72+I73)/2</f>
        <v>105</v>
      </c>
      <c r="K72" s="94" t="s">
        <v>93</v>
      </c>
      <c r="L72" s="94" t="s">
        <v>95</v>
      </c>
      <c r="M72" s="104"/>
    </row>
    <row r="73" spans="1:13" ht="67.5" customHeight="1">
      <c r="A73" s="106"/>
      <c r="B73" s="101"/>
      <c r="C73" s="22" t="s">
        <v>72</v>
      </c>
      <c r="D73" s="29" t="s">
        <v>28</v>
      </c>
      <c r="E73" s="29" t="s">
        <v>33</v>
      </c>
      <c r="F73" s="29" t="s">
        <v>34</v>
      </c>
      <c r="G73" s="29">
        <v>1</v>
      </c>
      <c r="H73" s="29">
        <v>1</v>
      </c>
      <c r="I73" s="27">
        <f t="shared" si="3"/>
        <v>100</v>
      </c>
      <c r="J73" s="121"/>
      <c r="K73" s="94"/>
      <c r="L73" s="94" t="s">
        <v>95</v>
      </c>
      <c r="M73" s="104"/>
    </row>
    <row r="74" spans="1:13" ht="102" customHeight="1">
      <c r="A74" s="106"/>
      <c r="B74" s="102" t="s">
        <v>29</v>
      </c>
      <c r="C74" s="102" t="s">
        <v>35</v>
      </c>
      <c r="D74" s="12" t="s">
        <v>50</v>
      </c>
      <c r="E74" s="29" t="s">
        <v>67</v>
      </c>
      <c r="F74" s="12" t="s">
        <v>52</v>
      </c>
      <c r="G74" s="29">
        <v>100</v>
      </c>
      <c r="H74" s="29">
        <v>100</v>
      </c>
      <c r="I74" s="27">
        <f t="shared" si="3"/>
        <v>100</v>
      </c>
      <c r="J74" s="121">
        <f>(I74+I75+I76)/3</f>
        <v>100</v>
      </c>
      <c r="K74" s="80" t="s">
        <v>78</v>
      </c>
      <c r="L74" s="94" t="s">
        <v>114</v>
      </c>
      <c r="M74" s="104"/>
    </row>
    <row r="75" spans="1:13" ht="57.75" customHeight="1">
      <c r="A75" s="106"/>
      <c r="B75" s="99"/>
      <c r="C75" s="99"/>
      <c r="D75" s="12" t="s">
        <v>50</v>
      </c>
      <c r="E75" s="29" t="s">
        <v>68</v>
      </c>
      <c r="F75" s="12" t="s">
        <v>52</v>
      </c>
      <c r="G75" s="29">
        <v>70</v>
      </c>
      <c r="H75" s="29">
        <v>70</v>
      </c>
      <c r="I75" s="27">
        <f t="shared" si="3"/>
        <v>100</v>
      </c>
      <c r="J75" s="121"/>
      <c r="K75" s="80" t="s">
        <v>78</v>
      </c>
      <c r="L75" s="147" t="s">
        <v>113</v>
      </c>
      <c r="M75" s="104"/>
    </row>
    <row r="76" spans="1:13" ht="76.5" customHeight="1">
      <c r="A76" s="106"/>
      <c r="B76" s="99"/>
      <c r="C76" s="99"/>
      <c r="D76" s="12" t="s">
        <v>50</v>
      </c>
      <c r="E76" s="29" t="s">
        <v>57</v>
      </c>
      <c r="F76" s="12" t="s">
        <v>52</v>
      </c>
      <c r="G76" s="28">
        <v>15</v>
      </c>
      <c r="H76" s="28">
        <v>15</v>
      </c>
      <c r="I76" s="27">
        <f t="shared" si="3"/>
        <v>100</v>
      </c>
      <c r="J76" s="121"/>
      <c r="K76" s="94"/>
      <c r="L76" s="94" t="s">
        <v>113</v>
      </c>
      <c r="M76" s="104"/>
    </row>
    <row r="77" spans="1:13" ht="38.25" customHeight="1" thickBot="1">
      <c r="A77" s="112"/>
      <c r="B77" s="100"/>
      <c r="C77" s="100"/>
      <c r="D77" s="30" t="s">
        <v>28</v>
      </c>
      <c r="E77" s="30" t="s">
        <v>30</v>
      </c>
      <c r="F77" s="30" t="s">
        <v>31</v>
      </c>
      <c r="G77" s="17">
        <v>16380</v>
      </c>
      <c r="H77" s="17">
        <v>16380</v>
      </c>
      <c r="I77" s="33">
        <f t="shared" si="3"/>
        <v>100</v>
      </c>
      <c r="J77" s="40">
        <f>I77</f>
        <v>100</v>
      </c>
      <c r="K77" s="17"/>
      <c r="L77" s="95" t="s">
        <v>114</v>
      </c>
      <c r="M77" s="105"/>
    </row>
    <row r="78" spans="1:13" ht="60.75" customHeight="1">
      <c r="A78" s="111" t="s">
        <v>19</v>
      </c>
      <c r="B78" s="98" t="s">
        <v>32</v>
      </c>
      <c r="C78" s="98" t="s">
        <v>35</v>
      </c>
      <c r="D78" s="25" t="s">
        <v>50</v>
      </c>
      <c r="E78" s="31" t="s">
        <v>61</v>
      </c>
      <c r="F78" s="25" t="s">
        <v>52</v>
      </c>
      <c r="G78" s="18">
        <v>100</v>
      </c>
      <c r="H78" s="18">
        <v>100</v>
      </c>
      <c r="I78" s="14">
        <f t="shared" si="3"/>
        <v>100</v>
      </c>
      <c r="J78" s="41">
        <f>I78</f>
        <v>100</v>
      </c>
      <c r="K78" s="82" t="s">
        <v>78</v>
      </c>
      <c r="L78" s="94" t="s">
        <v>118</v>
      </c>
      <c r="M78" s="103">
        <f>(J78+J79+J80+J82+J83+J85+J86+J89)/8</f>
        <v>100.59288537549406</v>
      </c>
    </row>
    <row r="79" spans="1:13" ht="45.75" customHeight="1">
      <c r="A79" s="106"/>
      <c r="B79" s="101"/>
      <c r="C79" s="101"/>
      <c r="D79" s="29" t="s">
        <v>28</v>
      </c>
      <c r="E79" s="29" t="s">
        <v>33</v>
      </c>
      <c r="F79" s="29" t="s">
        <v>34</v>
      </c>
      <c r="G79" s="29">
        <v>23</v>
      </c>
      <c r="H79" s="29">
        <v>22</v>
      </c>
      <c r="I79" s="27">
        <f t="shared" si="3"/>
        <v>95.652173913043484</v>
      </c>
      <c r="J79" s="39">
        <f>I79</f>
        <v>95.652173913043484</v>
      </c>
      <c r="K79" s="94" t="s">
        <v>92</v>
      </c>
      <c r="L79" s="94" t="s">
        <v>95</v>
      </c>
      <c r="M79" s="104"/>
    </row>
    <row r="80" spans="1:13" ht="45.75" customHeight="1">
      <c r="A80" s="106"/>
      <c r="B80" s="102" t="s">
        <v>37</v>
      </c>
      <c r="C80" s="102" t="s">
        <v>35</v>
      </c>
      <c r="D80" s="12" t="s">
        <v>50</v>
      </c>
      <c r="E80" s="29" t="s">
        <v>63</v>
      </c>
      <c r="F80" s="12" t="s">
        <v>52</v>
      </c>
      <c r="G80" s="29">
        <v>100</v>
      </c>
      <c r="H80" s="29">
        <v>100</v>
      </c>
      <c r="I80" s="27">
        <f t="shared" si="3"/>
        <v>100</v>
      </c>
      <c r="J80" s="126">
        <f>(I80+I81)/2</f>
        <v>100</v>
      </c>
      <c r="K80" s="80" t="s">
        <v>78</v>
      </c>
      <c r="L80" s="94" t="s">
        <v>118</v>
      </c>
      <c r="M80" s="104"/>
    </row>
    <row r="81" spans="1:13" ht="138" customHeight="1">
      <c r="A81" s="106"/>
      <c r="B81" s="99"/>
      <c r="C81" s="99"/>
      <c r="D81" s="12" t="s">
        <v>50</v>
      </c>
      <c r="E81" s="29" t="s">
        <v>64</v>
      </c>
      <c r="F81" s="12" t="s">
        <v>52</v>
      </c>
      <c r="G81" s="29">
        <v>100</v>
      </c>
      <c r="H81" s="29">
        <v>100</v>
      </c>
      <c r="I81" s="27">
        <f t="shared" si="3"/>
        <v>100</v>
      </c>
      <c r="J81" s="120"/>
      <c r="K81" s="80" t="s">
        <v>78</v>
      </c>
      <c r="L81" s="94" t="s">
        <v>115</v>
      </c>
      <c r="M81" s="104"/>
    </row>
    <row r="82" spans="1:13" ht="55.5" customHeight="1">
      <c r="A82" s="106"/>
      <c r="B82" s="101"/>
      <c r="C82" s="101"/>
      <c r="D82" s="29" t="s">
        <v>28</v>
      </c>
      <c r="E82" s="29" t="s">
        <v>33</v>
      </c>
      <c r="F82" s="29" t="s">
        <v>34</v>
      </c>
      <c r="G82" s="29">
        <v>22</v>
      </c>
      <c r="H82" s="29">
        <v>24</v>
      </c>
      <c r="I82" s="27">
        <f t="shared" si="3"/>
        <v>109.09090909090908</v>
      </c>
      <c r="J82" s="39">
        <f>I82</f>
        <v>109.09090909090908</v>
      </c>
      <c r="K82" s="94" t="s">
        <v>93</v>
      </c>
      <c r="L82" s="94" t="s">
        <v>95</v>
      </c>
      <c r="M82" s="104"/>
    </row>
    <row r="83" spans="1:13" ht="55.5" customHeight="1">
      <c r="A83" s="106"/>
      <c r="B83" s="102" t="s">
        <v>39</v>
      </c>
      <c r="C83" s="102" t="s">
        <v>35</v>
      </c>
      <c r="D83" s="12" t="s">
        <v>50</v>
      </c>
      <c r="E83" s="29" t="s">
        <v>62</v>
      </c>
      <c r="F83" s="12" t="s">
        <v>52</v>
      </c>
      <c r="G83" s="29">
        <v>100</v>
      </c>
      <c r="H83" s="29">
        <v>100</v>
      </c>
      <c r="I83" s="27">
        <f t="shared" si="3"/>
        <v>100</v>
      </c>
      <c r="J83" s="121">
        <f>(I83+I84)/2</f>
        <v>100</v>
      </c>
      <c r="K83" s="80" t="s">
        <v>78</v>
      </c>
      <c r="L83" s="94" t="s">
        <v>118</v>
      </c>
      <c r="M83" s="104"/>
    </row>
    <row r="84" spans="1:13" ht="127.5" customHeight="1">
      <c r="A84" s="106"/>
      <c r="B84" s="99"/>
      <c r="C84" s="99"/>
      <c r="D84" s="12" t="s">
        <v>50</v>
      </c>
      <c r="E84" s="29" t="s">
        <v>66</v>
      </c>
      <c r="F84" s="12" t="s">
        <v>52</v>
      </c>
      <c r="G84" s="29">
        <v>100</v>
      </c>
      <c r="H84" s="29">
        <v>100</v>
      </c>
      <c r="I84" s="27">
        <f t="shared" si="3"/>
        <v>100</v>
      </c>
      <c r="J84" s="121"/>
      <c r="K84" s="80" t="s">
        <v>78</v>
      </c>
      <c r="L84" s="94" t="s">
        <v>117</v>
      </c>
      <c r="M84" s="104"/>
    </row>
    <row r="85" spans="1:13" ht="34.5" customHeight="1">
      <c r="A85" s="106"/>
      <c r="B85" s="101"/>
      <c r="C85" s="101"/>
      <c r="D85" s="29" t="s">
        <v>28</v>
      </c>
      <c r="E85" s="29" t="s">
        <v>33</v>
      </c>
      <c r="F85" s="29" t="s">
        <v>34</v>
      </c>
      <c r="G85" s="29">
        <v>4</v>
      </c>
      <c r="H85" s="29">
        <v>4</v>
      </c>
      <c r="I85" s="27">
        <f t="shared" si="3"/>
        <v>100</v>
      </c>
      <c r="J85" s="42">
        <f>I85</f>
        <v>100</v>
      </c>
      <c r="K85" s="28" t="s">
        <v>78</v>
      </c>
      <c r="L85" s="94" t="s">
        <v>95</v>
      </c>
      <c r="M85" s="104"/>
    </row>
    <row r="86" spans="1:13" ht="50.25" customHeight="1">
      <c r="A86" s="106"/>
      <c r="B86" s="102" t="s">
        <v>29</v>
      </c>
      <c r="C86" s="102" t="s">
        <v>35</v>
      </c>
      <c r="D86" s="12" t="s">
        <v>50</v>
      </c>
      <c r="E86" s="29" t="s">
        <v>67</v>
      </c>
      <c r="F86" s="12" t="s">
        <v>52</v>
      </c>
      <c r="G86" s="29">
        <v>100</v>
      </c>
      <c r="H86" s="29">
        <v>100</v>
      </c>
      <c r="I86" s="27">
        <f t="shared" si="3"/>
        <v>100</v>
      </c>
      <c r="J86" s="121">
        <f>(I86+I87+I88)/3</f>
        <v>100</v>
      </c>
      <c r="K86" s="80" t="s">
        <v>78</v>
      </c>
      <c r="L86" s="94" t="s">
        <v>114</v>
      </c>
      <c r="M86" s="104"/>
    </row>
    <row r="87" spans="1:13" ht="63.75" customHeight="1">
      <c r="A87" s="106"/>
      <c r="B87" s="99"/>
      <c r="C87" s="99"/>
      <c r="D87" s="12" t="s">
        <v>50</v>
      </c>
      <c r="E87" s="29" t="s">
        <v>68</v>
      </c>
      <c r="F87" s="12" t="s">
        <v>52</v>
      </c>
      <c r="G87" s="29">
        <v>20</v>
      </c>
      <c r="H87" s="29">
        <v>20</v>
      </c>
      <c r="I87" s="27">
        <f t="shared" si="3"/>
        <v>100</v>
      </c>
      <c r="J87" s="121"/>
      <c r="K87" s="80" t="s">
        <v>78</v>
      </c>
      <c r="L87" s="147" t="s">
        <v>113</v>
      </c>
      <c r="M87" s="104"/>
    </row>
    <row r="88" spans="1:13" ht="79.5" customHeight="1">
      <c r="A88" s="106"/>
      <c r="B88" s="99"/>
      <c r="C88" s="99"/>
      <c r="D88" s="12" t="s">
        <v>50</v>
      </c>
      <c r="E88" s="29" t="s">
        <v>57</v>
      </c>
      <c r="F88" s="12" t="s">
        <v>52</v>
      </c>
      <c r="G88" s="29">
        <v>5</v>
      </c>
      <c r="H88" s="29">
        <v>5</v>
      </c>
      <c r="I88" s="27">
        <f t="shared" si="3"/>
        <v>100</v>
      </c>
      <c r="J88" s="121"/>
      <c r="K88" s="80" t="s">
        <v>78</v>
      </c>
      <c r="L88" s="94" t="s">
        <v>113</v>
      </c>
      <c r="M88" s="104"/>
    </row>
    <row r="89" spans="1:13" ht="76.5" customHeight="1" thickBot="1">
      <c r="A89" s="112"/>
      <c r="B89" s="100"/>
      <c r="C89" s="100"/>
      <c r="D89" s="30" t="s">
        <v>28</v>
      </c>
      <c r="E89" s="30" t="s">
        <v>30</v>
      </c>
      <c r="F89" s="30" t="s">
        <v>31</v>
      </c>
      <c r="G89" s="17">
        <v>6930</v>
      </c>
      <c r="H89" s="17">
        <v>6930</v>
      </c>
      <c r="I89" s="33">
        <f t="shared" si="3"/>
        <v>100</v>
      </c>
      <c r="J89" s="40">
        <f>I89</f>
        <v>100</v>
      </c>
      <c r="K89" s="81" t="s">
        <v>78</v>
      </c>
      <c r="L89" s="95" t="s">
        <v>114</v>
      </c>
      <c r="M89" s="105"/>
    </row>
    <row r="90" spans="1:13" ht="60.75" customHeight="1">
      <c r="A90" s="111" t="s">
        <v>20</v>
      </c>
      <c r="B90" s="98" t="s">
        <v>32</v>
      </c>
      <c r="C90" s="19" t="s">
        <v>35</v>
      </c>
      <c r="D90" s="25" t="s">
        <v>50</v>
      </c>
      <c r="E90" s="31" t="s">
        <v>61</v>
      </c>
      <c r="F90" s="25" t="s">
        <v>52</v>
      </c>
      <c r="G90" s="18">
        <v>100</v>
      </c>
      <c r="H90" s="18">
        <v>100</v>
      </c>
      <c r="I90" s="14">
        <f t="shared" si="3"/>
        <v>100</v>
      </c>
      <c r="J90" s="119">
        <f>(I90+I91)/2</f>
        <v>100</v>
      </c>
      <c r="K90" s="82" t="s">
        <v>78</v>
      </c>
      <c r="L90" s="94" t="s">
        <v>118</v>
      </c>
      <c r="M90" s="103">
        <f>(J90+J92+J94+J96)/4</f>
        <v>100</v>
      </c>
    </row>
    <row r="91" spans="1:13" ht="54" customHeight="1">
      <c r="A91" s="106"/>
      <c r="B91" s="99"/>
      <c r="C91" s="29" t="s">
        <v>44</v>
      </c>
      <c r="D91" s="12" t="s">
        <v>50</v>
      </c>
      <c r="E91" s="29" t="s">
        <v>62</v>
      </c>
      <c r="F91" s="12" t="s">
        <v>52</v>
      </c>
      <c r="G91" s="29">
        <v>100</v>
      </c>
      <c r="H91" s="29">
        <v>100</v>
      </c>
      <c r="I91" s="27">
        <f t="shared" si="3"/>
        <v>100</v>
      </c>
      <c r="J91" s="120"/>
      <c r="K91" s="80" t="s">
        <v>78</v>
      </c>
      <c r="L91" s="94" t="s">
        <v>118</v>
      </c>
      <c r="M91" s="104"/>
    </row>
    <row r="92" spans="1:13" ht="30" customHeight="1">
      <c r="A92" s="106"/>
      <c r="B92" s="99"/>
      <c r="C92" s="23" t="s">
        <v>35</v>
      </c>
      <c r="D92" s="29" t="s">
        <v>28</v>
      </c>
      <c r="E92" s="29" t="s">
        <v>33</v>
      </c>
      <c r="F92" s="29" t="s">
        <v>34</v>
      </c>
      <c r="G92" s="29">
        <v>25</v>
      </c>
      <c r="H92" s="29">
        <v>25</v>
      </c>
      <c r="I92" s="27">
        <f t="shared" ref="I92" si="4">(H92/G92)*100</f>
        <v>100</v>
      </c>
      <c r="J92" s="121">
        <f>(I92+I93)/2</f>
        <v>100</v>
      </c>
      <c r="K92" s="80" t="s">
        <v>78</v>
      </c>
      <c r="L92" s="94" t="s">
        <v>95</v>
      </c>
      <c r="M92" s="104"/>
    </row>
    <row r="93" spans="1:13" ht="43.5" customHeight="1">
      <c r="A93" s="106"/>
      <c r="B93" s="101"/>
      <c r="C93" s="22" t="s">
        <v>44</v>
      </c>
      <c r="D93" s="29" t="s">
        <v>28</v>
      </c>
      <c r="E93" s="29" t="s">
        <v>33</v>
      </c>
      <c r="F93" s="29" t="s">
        <v>34</v>
      </c>
      <c r="G93" s="29">
        <v>4</v>
      </c>
      <c r="H93" s="29">
        <v>4</v>
      </c>
      <c r="I93" s="27">
        <f t="shared" si="3"/>
        <v>100</v>
      </c>
      <c r="J93" s="121"/>
      <c r="K93" s="80" t="s">
        <v>78</v>
      </c>
      <c r="L93" s="94" t="s">
        <v>95</v>
      </c>
      <c r="M93" s="104"/>
    </row>
    <row r="94" spans="1:13" ht="48.75" customHeight="1">
      <c r="A94" s="106"/>
      <c r="B94" s="102" t="s">
        <v>39</v>
      </c>
      <c r="C94" s="102" t="s">
        <v>35</v>
      </c>
      <c r="D94" s="12" t="s">
        <v>50</v>
      </c>
      <c r="E94" s="29" t="s">
        <v>62</v>
      </c>
      <c r="F94" s="12" t="s">
        <v>52</v>
      </c>
      <c r="G94" s="29">
        <v>100</v>
      </c>
      <c r="H94" s="29">
        <v>100</v>
      </c>
      <c r="I94" s="27">
        <f t="shared" si="3"/>
        <v>100</v>
      </c>
      <c r="J94" s="121">
        <f>(I94+I95)/2</f>
        <v>100</v>
      </c>
      <c r="K94" s="80" t="s">
        <v>78</v>
      </c>
      <c r="L94" s="94" t="s">
        <v>118</v>
      </c>
      <c r="M94" s="104"/>
    </row>
    <row r="95" spans="1:13" ht="111" customHeight="1">
      <c r="A95" s="106"/>
      <c r="B95" s="99"/>
      <c r="C95" s="99"/>
      <c r="D95" s="12" t="s">
        <v>50</v>
      </c>
      <c r="E95" s="29" t="s">
        <v>66</v>
      </c>
      <c r="F95" s="12" t="s">
        <v>52</v>
      </c>
      <c r="G95" s="29">
        <v>100</v>
      </c>
      <c r="H95" s="29">
        <v>100</v>
      </c>
      <c r="I95" s="27">
        <f t="shared" si="3"/>
        <v>100</v>
      </c>
      <c r="J95" s="121"/>
      <c r="K95" s="80" t="s">
        <v>78</v>
      </c>
      <c r="L95" s="94" t="s">
        <v>117</v>
      </c>
      <c r="M95" s="104"/>
    </row>
    <row r="96" spans="1:13" ht="39" customHeight="1" thickBot="1">
      <c r="A96" s="112"/>
      <c r="B96" s="100"/>
      <c r="C96" s="100"/>
      <c r="D96" s="30" t="s">
        <v>28</v>
      </c>
      <c r="E96" s="30" t="s">
        <v>33</v>
      </c>
      <c r="F96" s="30" t="s">
        <v>34</v>
      </c>
      <c r="G96" s="17">
        <v>31</v>
      </c>
      <c r="H96" s="17">
        <v>31</v>
      </c>
      <c r="I96" s="33">
        <f t="shared" si="3"/>
        <v>100</v>
      </c>
      <c r="J96" s="40">
        <f>I96</f>
        <v>100</v>
      </c>
      <c r="K96" s="81" t="s">
        <v>78</v>
      </c>
      <c r="L96" s="94" t="s">
        <v>95</v>
      </c>
      <c r="M96" s="105"/>
    </row>
    <row r="97" spans="1:13" ht="50.25" customHeight="1">
      <c r="A97" s="111" t="s">
        <v>21</v>
      </c>
      <c r="B97" s="98" t="s">
        <v>32</v>
      </c>
      <c r="C97" s="19" t="s">
        <v>35</v>
      </c>
      <c r="D97" s="25" t="s">
        <v>50</v>
      </c>
      <c r="E97" s="31" t="s">
        <v>61</v>
      </c>
      <c r="F97" s="25" t="s">
        <v>52</v>
      </c>
      <c r="G97" s="18">
        <v>100</v>
      </c>
      <c r="H97" s="18">
        <v>100</v>
      </c>
      <c r="I97" s="14">
        <f t="shared" si="3"/>
        <v>100</v>
      </c>
      <c r="J97" s="119">
        <f>(I97+I98)/2</f>
        <v>100</v>
      </c>
      <c r="K97" s="79" t="s">
        <v>78</v>
      </c>
      <c r="L97" s="94" t="s">
        <v>118</v>
      </c>
      <c r="M97" s="103">
        <f>(J97+J99+J101+J104)/4</f>
        <v>91.527777777777771</v>
      </c>
    </row>
    <row r="98" spans="1:13" ht="54.75" customHeight="1">
      <c r="A98" s="106"/>
      <c r="B98" s="99"/>
      <c r="C98" s="29" t="s">
        <v>44</v>
      </c>
      <c r="D98" s="12" t="s">
        <v>50</v>
      </c>
      <c r="E98" s="29" t="s">
        <v>62</v>
      </c>
      <c r="F98" s="12" t="s">
        <v>52</v>
      </c>
      <c r="G98" s="29">
        <v>100</v>
      </c>
      <c r="H98" s="29">
        <v>100</v>
      </c>
      <c r="I98" s="27">
        <f t="shared" si="3"/>
        <v>100</v>
      </c>
      <c r="J98" s="120"/>
      <c r="K98" s="75" t="s">
        <v>78</v>
      </c>
      <c r="L98" s="94" t="s">
        <v>118</v>
      </c>
      <c r="M98" s="104"/>
    </row>
    <row r="99" spans="1:13" ht="30.75" customHeight="1">
      <c r="A99" s="106"/>
      <c r="B99" s="99"/>
      <c r="C99" s="23" t="s">
        <v>35</v>
      </c>
      <c r="D99" s="29" t="s">
        <v>28</v>
      </c>
      <c r="E99" s="29" t="s">
        <v>33</v>
      </c>
      <c r="F99" s="29" t="s">
        <v>34</v>
      </c>
      <c r="G99" s="29">
        <v>20</v>
      </c>
      <c r="H99" s="29">
        <v>17</v>
      </c>
      <c r="I99" s="27">
        <f t="shared" ref="I99" si="5">(H99/G99)*100</f>
        <v>85</v>
      </c>
      <c r="J99" s="129">
        <f>(I99+I100)/2</f>
        <v>80</v>
      </c>
      <c r="K99" s="94" t="s">
        <v>92</v>
      </c>
      <c r="L99" s="94" t="s">
        <v>95</v>
      </c>
      <c r="M99" s="104"/>
    </row>
    <row r="100" spans="1:13" ht="51" customHeight="1">
      <c r="A100" s="106"/>
      <c r="B100" s="101"/>
      <c r="C100" s="22" t="s">
        <v>44</v>
      </c>
      <c r="D100" s="29" t="s">
        <v>28</v>
      </c>
      <c r="E100" s="29" t="s">
        <v>33</v>
      </c>
      <c r="F100" s="29" t="s">
        <v>34</v>
      </c>
      <c r="G100" s="29">
        <v>4</v>
      </c>
      <c r="H100" s="29">
        <v>3</v>
      </c>
      <c r="I100" s="27">
        <f t="shared" si="3"/>
        <v>75</v>
      </c>
      <c r="J100" s="129"/>
      <c r="K100" s="94" t="s">
        <v>92</v>
      </c>
      <c r="L100" s="94" t="s">
        <v>95</v>
      </c>
      <c r="M100" s="104"/>
    </row>
    <row r="101" spans="1:13" ht="50.25" customHeight="1">
      <c r="A101" s="106"/>
      <c r="B101" s="102" t="s">
        <v>39</v>
      </c>
      <c r="C101" s="102" t="s">
        <v>35</v>
      </c>
      <c r="D101" s="12" t="s">
        <v>50</v>
      </c>
      <c r="E101" s="29" t="s">
        <v>62</v>
      </c>
      <c r="F101" s="12" t="s">
        <v>52</v>
      </c>
      <c r="G101" s="29">
        <v>100</v>
      </c>
      <c r="H101" s="29">
        <v>100</v>
      </c>
      <c r="I101" s="27">
        <f t="shared" si="3"/>
        <v>100</v>
      </c>
      <c r="J101" s="121">
        <f>(I101+I102+I103)/3</f>
        <v>100</v>
      </c>
      <c r="K101" s="75" t="s">
        <v>78</v>
      </c>
      <c r="L101" s="94" t="s">
        <v>118</v>
      </c>
      <c r="M101" s="104"/>
    </row>
    <row r="102" spans="1:13" ht="50.25" customHeight="1">
      <c r="A102" s="106"/>
      <c r="B102" s="99"/>
      <c r="C102" s="99"/>
      <c r="D102" s="12" t="s">
        <v>50</v>
      </c>
      <c r="E102" s="29" t="s">
        <v>73</v>
      </c>
      <c r="F102" s="12" t="s">
        <v>52</v>
      </c>
      <c r="G102" s="29">
        <v>100</v>
      </c>
      <c r="H102" s="29">
        <v>100</v>
      </c>
      <c r="I102" s="27">
        <f t="shared" si="3"/>
        <v>100</v>
      </c>
      <c r="J102" s="121"/>
      <c r="K102" s="75" t="s">
        <v>78</v>
      </c>
      <c r="L102" s="94" t="s">
        <v>117</v>
      </c>
      <c r="M102" s="104"/>
    </row>
    <row r="103" spans="1:13" ht="55.5" customHeight="1">
      <c r="A103" s="106"/>
      <c r="B103" s="99"/>
      <c r="C103" s="29" t="s">
        <v>44</v>
      </c>
      <c r="D103" s="12" t="s">
        <v>50</v>
      </c>
      <c r="E103" s="29" t="s">
        <v>62</v>
      </c>
      <c r="F103" s="12" t="s">
        <v>52</v>
      </c>
      <c r="G103" s="29">
        <v>100</v>
      </c>
      <c r="H103" s="29">
        <v>100</v>
      </c>
      <c r="I103" s="27">
        <f t="shared" si="3"/>
        <v>100</v>
      </c>
      <c r="J103" s="121"/>
      <c r="K103" s="75" t="s">
        <v>78</v>
      </c>
      <c r="L103" s="94" t="s">
        <v>118</v>
      </c>
      <c r="M103" s="104"/>
    </row>
    <row r="104" spans="1:13" ht="27.75" customHeight="1">
      <c r="A104" s="106"/>
      <c r="B104" s="99"/>
      <c r="C104" s="23" t="s">
        <v>35</v>
      </c>
      <c r="D104" s="29" t="s">
        <v>28</v>
      </c>
      <c r="E104" s="29" t="s">
        <v>33</v>
      </c>
      <c r="F104" s="29" t="s">
        <v>34</v>
      </c>
      <c r="G104" s="29">
        <v>18</v>
      </c>
      <c r="H104" s="29">
        <v>13</v>
      </c>
      <c r="I104" s="27">
        <f t="shared" ref="I104" si="6">(H104/G104)*100</f>
        <v>72.222222222222214</v>
      </c>
      <c r="J104" s="132">
        <f>+(I104+I105)/2</f>
        <v>86.111111111111114</v>
      </c>
      <c r="K104" s="94" t="s">
        <v>92</v>
      </c>
      <c r="L104" s="94" t="s">
        <v>95</v>
      </c>
      <c r="M104" s="104"/>
    </row>
    <row r="105" spans="1:13" ht="53.25" customHeight="1" thickBot="1">
      <c r="A105" s="112"/>
      <c r="B105" s="100"/>
      <c r="C105" s="30" t="s">
        <v>44</v>
      </c>
      <c r="D105" s="30" t="s">
        <v>28</v>
      </c>
      <c r="E105" s="30" t="s">
        <v>33</v>
      </c>
      <c r="F105" s="30" t="s">
        <v>34</v>
      </c>
      <c r="G105" s="30">
        <v>3</v>
      </c>
      <c r="H105" s="30">
        <v>3</v>
      </c>
      <c r="I105" s="33">
        <f t="shared" si="3"/>
        <v>100</v>
      </c>
      <c r="J105" s="143"/>
      <c r="K105" s="95"/>
      <c r="L105" s="94" t="s">
        <v>95</v>
      </c>
      <c r="M105" s="105"/>
    </row>
    <row r="106" spans="1:13" ht="46.5" customHeight="1">
      <c r="A106" s="111" t="s">
        <v>47</v>
      </c>
      <c r="B106" s="98" t="s">
        <v>32</v>
      </c>
      <c r="C106" s="98" t="s">
        <v>35</v>
      </c>
      <c r="D106" s="25" t="s">
        <v>50</v>
      </c>
      <c r="E106" s="31" t="s">
        <v>61</v>
      </c>
      <c r="F106" s="25" t="s">
        <v>52</v>
      </c>
      <c r="G106" s="18">
        <v>100</v>
      </c>
      <c r="H106" s="18">
        <v>100</v>
      </c>
      <c r="I106" s="14">
        <f t="shared" si="3"/>
        <v>100</v>
      </c>
      <c r="J106" s="43">
        <f>I106</f>
        <v>100</v>
      </c>
      <c r="K106" s="55" t="s">
        <v>78</v>
      </c>
      <c r="L106" s="94" t="s">
        <v>118</v>
      </c>
      <c r="M106" s="116">
        <v>97.46</v>
      </c>
    </row>
    <row r="107" spans="1:13" ht="87.75" customHeight="1">
      <c r="A107" s="106"/>
      <c r="B107" s="101"/>
      <c r="C107" s="101"/>
      <c r="D107" s="29" t="s">
        <v>28</v>
      </c>
      <c r="E107" s="29" t="s">
        <v>33</v>
      </c>
      <c r="F107" s="29" t="s">
        <v>34</v>
      </c>
      <c r="G107" s="29">
        <v>13</v>
      </c>
      <c r="H107" s="29">
        <v>14</v>
      </c>
      <c r="I107" s="27">
        <f t="shared" si="3"/>
        <v>107.69230769230769</v>
      </c>
      <c r="J107" s="44">
        <f>I107</f>
        <v>107.69230769230769</v>
      </c>
      <c r="K107" s="94" t="s">
        <v>93</v>
      </c>
      <c r="L107" s="94" t="s">
        <v>95</v>
      </c>
      <c r="M107" s="117"/>
    </row>
    <row r="108" spans="1:13" ht="48.75" customHeight="1">
      <c r="A108" s="106"/>
      <c r="B108" s="102" t="s">
        <v>39</v>
      </c>
      <c r="C108" s="102" t="s">
        <v>35</v>
      </c>
      <c r="D108" s="12" t="s">
        <v>50</v>
      </c>
      <c r="E108" s="29" t="s">
        <v>62</v>
      </c>
      <c r="F108" s="12" t="s">
        <v>52</v>
      </c>
      <c r="G108" s="29">
        <v>100</v>
      </c>
      <c r="H108" s="29">
        <v>100</v>
      </c>
      <c r="I108" s="27">
        <f t="shared" si="3"/>
        <v>100</v>
      </c>
      <c r="J108" s="121">
        <f>(I108+I109)/2</f>
        <v>100</v>
      </c>
      <c r="K108" s="53" t="s">
        <v>78</v>
      </c>
      <c r="L108" s="94" t="s">
        <v>118</v>
      </c>
      <c r="M108" s="117"/>
    </row>
    <row r="109" spans="1:13" ht="109.5" customHeight="1">
      <c r="A109" s="106"/>
      <c r="B109" s="99"/>
      <c r="C109" s="99"/>
      <c r="D109" s="12" t="s">
        <v>50</v>
      </c>
      <c r="E109" s="29" t="s">
        <v>66</v>
      </c>
      <c r="F109" s="12" t="s">
        <v>52</v>
      </c>
      <c r="G109" s="29">
        <v>100</v>
      </c>
      <c r="H109" s="29">
        <v>100</v>
      </c>
      <c r="I109" s="27">
        <f t="shared" si="3"/>
        <v>100</v>
      </c>
      <c r="J109" s="121"/>
      <c r="K109" s="53" t="s">
        <v>78</v>
      </c>
      <c r="L109" s="94" t="s">
        <v>117</v>
      </c>
      <c r="M109" s="117"/>
    </row>
    <row r="110" spans="1:13" ht="71.25" customHeight="1" thickBot="1">
      <c r="A110" s="112"/>
      <c r="B110" s="100"/>
      <c r="C110" s="100"/>
      <c r="D110" s="30" t="s">
        <v>28</v>
      </c>
      <c r="E110" s="30" t="s">
        <v>33</v>
      </c>
      <c r="F110" s="30" t="s">
        <v>34</v>
      </c>
      <c r="G110" s="30">
        <v>28</v>
      </c>
      <c r="H110" s="30">
        <v>23</v>
      </c>
      <c r="I110" s="33">
        <f t="shared" si="3"/>
        <v>82.142857142857139</v>
      </c>
      <c r="J110" s="51">
        <f>I110</f>
        <v>82.142857142857139</v>
      </c>
      <c r="K110" s="94" t="s">
        <v>92</v>
      </c>
      <c r="L110" s="94" t="s">
        <v>95</v>
      </c>
      <c r="M110" s="118"/>
    </row>
    <row r="111" spans="1:13" ht="44.25" customHeight="1">
      <c r="A111" s="123" t="s">
        <v>24</v>
      </c>
      <c r="B111" s="110" t="s">
        <v>37</v>
      </c>
      <c r="C111" s="110" t="s">
        <v>38</v>
      </c>
      <c r="D111" s="31" t="s">
        <v>50</v>
      </c>
      <c r="E111" s="31" t="s">
        <v>51</v>
      </c>
      <c r="F111" s="31" t="s">
        <v>52</v>
      </c>
      <c r="G111" s="31">
        <v>100</v>
      </c>
      <c r="H111" s="32">
        <v>100</v>
      </c>
      <c r="I111" s="14">
        <f t="shared" si="3"/>
        <v>100</v>
      </c>
      <c r="J111" s="127">
        <f>(I111+I112)/2</f>
        <v>93.75</v>
      </c>
      <c r="K111" s="32" t="s">
        <v>78</v>
      </c>
      <c r="L111" s="94" t="s">
        <v>118</v>
      </c>
      <c r="M111" s="140">
        <v>95.31</v>
      </c>
    </row>
    <row r="112" spans="1:13" ht="142.5" customHeight="1">
      <c r="A112" s="124"/>
      <c r="B112" s="108"/>
      <c r="C112" s="108"/>
      <c r="D112" s="29" t="s">
        <v>50</v>
      </c>
      <c r="E112" s="29" t="s">
        <v>54</v>
      </c>
      <c r="F112" s="29" t="s">
        <v>52</v>
      </c>
      <c r="G112" s="29">
        <v>100</v>
      </c>
      <c r="H112" s="29">
        <v>87.5</v>
      </c>
      <c r="I112" s="27">
        <f t="shared" si="3"/>
        <v>87.5</v>
      </c>
      <c r="J112" s="128"/>
      <c r="K112" s="94" t="s">
        <v>97</v>
      </c>
      <c r="L112" s="94" t="s">
        <v>115</v>
      </c>
      <c r="M112" s="141"/>
    </row>
    <row r="113" spans="1:13" ht="44.25" customHeight="1">
      <c r="A113" s="124"/>
      <c r="B113" s="108"/>
      <c r="C113" s="108"/>
      <c r="D113" s="29" t="s">
        <v>28</v>
      </c>
      <c r="E113" s="29" t="s">
        <v>33</v>
      </c>
      <c r="F113" s="29" t="s">
        <v>34</v>
      </c>
      <c r="G113" s="29">
        <v>8</v>
      </c>
      <c r="H113" s="29">
        <v>8</v>
      </c>
      <c r="I113" s="27">
        <v>100</v>
      </c>
      <c r="J113" s="47">
        <f>I113</f>
        <v>100</v>
      </c>
      <c r="K113" s="94"/>
      <c r="L113" s="94" t="s">
        <v>95</v>
      </c>
      <c r="M113" s="141"/>
    </row>
    <row r="114" spans="1:13" ht="44.25" customHeight="1">
      <c r="A114" s="124"/>
      <c r="B114" s="108" t="s">
        <v>39</v>
      </c>
      <c r="C114" s="108" t="s">
        <v>35</v>
      </c>
      <c r="D114" s="29" t="s">
        <v>50</v>
      </c>
      <c r="E114" s="29" t="s">
        <v>51</v>
      </c>
      <c r="F114" s="29" t="s">
        <v>52</v>
      </c>
      <c r="G114" s="29">
        <v>100</v>
      </c>
      <c r="H114" s="29">
        <v>100</v>
      </c>
      <c r="I114" s="27">
        <f t="shared" si="3"/>
        <v>100</v>
      </c>
      <c r="J114" s="121">
        <f>(I114+I115)/2</f>
        <v>87.5</v>
      </c>
      <c r="K114" s="83" t="s">
        <v>78</v>
      </c>
      <c r="L114" s="94" t="s">
        <v>118</v>
      </c>
      <c r="M114" s="141"/>
    </row>
    <row r="115" spans="1:13" ht="108" customHeight="1">
      <c r="A115" s="124"/>
      <c r="B115" s="108"/>
      <c r="C115" s="108"/>
      <c r="D115" s="29" t="s">
        <v>50</v>
      </c>
      <c r="E115" s="29" t="s">
        <v>53</v>
      </c>
      <c r="F115" s="29" t="s">
        <v>52</v>
      </c>
      <c r="G115" s="29">
        <v>100</v>
      </c>
      <c r="H115" s="29">
        <v>75</v>
      </c>
      <c r="I115" s="27">
        <f t="shared" si="3"/>
        <v>75</v>
      </c>
      <c r="J115" s="121"/>
      <c r="K115" s="94" t="s">
        <v>99</v>
      </c>
      <c r="L115" s="94" t="s">
        <v>117</v>
      </c>
      <c r="M115" s="141"/>
    </row>
    <row r="116" spans="1:13" ht="48" customHeight="1" thickBot="1">
      <c r="A116" s="125"/>
      <c r="B116" s="109"/>
      <c r="C116" s="109"/>
      <c r="D116" s="30" t="s">
        <v>28</v>
      </c>
      <c r="E116" s="30" t="s">
        <v>33</v>
      </c>
      <c r="F116" s="30" t="s">
        <v>34</v>
      </c>
      <c r="G116" s="30">
        <v>4</v>
      </c>
      <c r="H116" s="30">
        <v>4</v>
      </c>
      <c r="I116" s="33">
        <f t="shared" si="3"/>
        <v>100</v>
      </c>
      <c r="J116" s="46">
        <f>I116</f>
        <v>100</v>
      </c>
      <c r="K116" s="84" t="s">
        <v>78</v>
      </c>
      <c r="L116" s="94" t="s">
        <v>95</v>
      </c>
      <c r="M116" s="142"/>
    </row>
    <row r="117" spans="1:13" ht="54" customHeight="1">
      <c r="A117" s="111" t="s">
        <v>116</v>
      </c>
      <c r="B117" s="98" t="s">
        <v>32</v>
      </c>
      <c r="C117" s="35" t="s">
        <v>35</v>
      </c>
      <c r="D117" s="25" t="s">
        <v>50</v>
      </c>
      <c r="E117" s="31" t="s">
        <v>61</v>
      </c>
      <c r="F117" s="25" t="s">
        <v>52</v>
      </c>
      <c r="G117" s="31">
        <v>100</v>
      </c>
      <c r="H117" s="31">
        <v>100</v>
      </c>
      <c r="I117" s="14">
        <f t="shared" si="3"/>
        <v>100</v>
      </c>
      <c r="J117" s="119">
        <f>(I117+I118+I119)/3</f>
        <v>100</v>
      </c>
      <c r="K117" s="79" t="s">
        <v>78</v>
      </c>
      <c r="L117" s="94" t="s">
        <v>118</v>
      </c>
      <c r="M117" s="103">
        <v>102.29</v>
      </c>
    </row>
    <row r="118" spans="1:13" ht="60" customHeight="1">
      <c r="A118" s="106"/>
      <c r="B118" s="99"/>
      <c r="C118" s="37" t="s">
        <v>36</v>
      </c>
      <c r="D118" s="12" t="s">
        <v>50</v>
      </c>
      <c r="E118" s="29" t="s">
        <v>63</v>
      </c>
      <c r="F118" s="12" t="s">
        <v>52</v>
      </c>
      <c r="G118" s="29">
        <v>88</v>
      </c>
      <c r="H118" s="29">
        <v>100</v>
      </c>
      <c r="I118" s="27">
        <v>100</v>
      </c>
      <c r="J118" s="120"/>
      <c r="K118" s="94" t="s">
        <v>100</v>
      </c>
      <c r="L118" s="94" t="s">
        <v>118</v>
      </c>
      <c r="M118" s="104"/>
    </row>
    <row r="119" spans="1:13" ht="57" customHeight="1">
      <c r="A119" s="106"/>
      <c r="B119" s="99"/>
      <c r="C119" s="38" t="s">
        <v>44</v>
      </c>
      <c r="D119" s="12" t="s">
        <v>50</v>
      </c>
      <c r="E119" s="29" t="s">
        <v>62</v>
      </c>
      <c r="F119" s="12" t="s">
        <v>52</v>
      </c>
      <c r="G119" s="29">
        <v>91</v>
      </c>
      <c r="H119" s="29">
        <v>94.7</v>
      </c>
      <c r="I119" s="27">
        <v>100</v>
      </c>
      <c r="J119" s="120"/>
      <c r="K119" s="94" t="s">
        <v>101</v>
      </c>
      <c r="L119" s="94" t="s">
        <v>118</v>
      </c>
      <c r="M119" s="104"/>
    </row>
    <row r="120" spans="1:13" ht="60" customHeight="1">
      <c r="A120" s="106"/>
      <c r="B120" s="99"/>
      <c r="C120" s="36" t="s">
        <v>35</v>
      </c>
      <c r="D120" s="29" t="s">
        <v>28</v>
      </c>
      <c r="E120" s="29" t="s">
        <v>33</v>
      </c>
      <c r="F120" s="29" t="s">
        <v>34</v>
      </c>
      <c r="G120" s="29">
        <v>47</v>
      </c>
      <c r="H120" s="29">
        <v>57</v>
      </c>
      <c r="I120" s="27">
        <v>110</v>
      </c>
      <c r="J120" s="121">
        <f>(I120+I121+I122)/3</f>
        <v>103.33333333333333</v>
      </c>
      <c r="K120" s="94" t="s">
        <v>93</v>
      </c>
      <c r="L120" s="94" t="s">
        <v>95</v>
      </c>
      <c r="M120" s="104"/>
    </row>
    <row r="121" spans="1:13" ht="66" customHeight="1">
      <c r="A121" s="106"/>
      <c r="B121" s="99"/>
      <c r="C121" s="37" t="s">
        <v>36</v>
      </c>
      <c r="D121" s="29" t="s">
        <v>28</v>
      </c>
      <c r="E121" s="29" t="s">
        <v>33</v>
      </c>
      <c r="F121" s="29" t="s">
        <v>34</v>
      </c>
      <c r="G121" s="29">
        <v>1</v>
      </c>
      <c r="H121" s="29">
        <v>1</v>
      </c>
      <c r="I121" s="27">
        <f t="shared" ref="I121" si="7">(H121/G121)*100</f>
        <v>100</v>
      </c>
      <c r="J121" s="121"/>
      <c r="K121" s="75" t="s">
        <v>78</v>
      </c>
      <c r="L121" s="94" t="s">
        <v>95</v>
      </c>
      <c r="M121" s="104"/>
    </row>
    <row r="122" spans="1:13" ht="48.75" customHeight="1">
      <c r="A122" s="106"/>
      <c r="B122" s="101"/>
      <c r="C122" s="37" t="s">
        <v>44</v>
      </c>
      <c r="D122" s="29" t="s">
        <v>28</v>
      </c>
      <c r="E122" s="29" t="s">
        <v>33</v>
      </c>
      <c r="F122" s="29" t="s">
        <v>34</v>
      </c>
      <c r="G122" s="29">
        <v>9</v>
      </c>
      <c r="H122" s="29">
        <v>9</v>
      </c>
      <c r="I122" s="27">
        <f t="shared" si="3"/>
        <v>100</v>
      </c>
      <c r="J122" s="121"/>
      <c r="K122" s="75" t="s">
        <v>78</v>
      </c>
      <c r="L122" s="94" t="s">
        <v>95</v>
      </c>
      <c r="M122" s="104"/>
    </row>
    <row r="123" spans="1:13" ht="48.75" customHeight="1">
      <c r="A123" s="106"/>
      <c r="B123" s="102" t="s">
        <v>37</v>
      </c>
      <c r="C123" s="102" t="s">
        <v>35</v>
      </c>
      <c r="D123" s="12" t="s">
        <v>50</v>
      </c>
      <c r="E123" s="29" t="s">
        <v>63</v>
      </c>
      <c r="F123" s="12" t="s">
        <v>52</v>
      </c>
      <c r="G123" s="29">
        <v>100</v>
      </c>
      <c r="H123" s="29">
        <v>100</v>
      </c>
      <c r="I123" s="27">
        <f t="shared" si="3"/>
        <v>100</v>
      </c>
      <c r="J123" s="121">
        <f>(I123+I124)/2</f>
        <v>100</v>
      </c>
      <c r="K123" s="75" t="s">
        <v>78</v>
      </c>
      <c r="L123" s="94" t="s">
        <v>118</v>
      </c>
      <c r="M123" s="104"/>
    </row>
    <row r="124" spans="1:13" ht="48.75" customHeight="1">
      <c r="A124" s="106"/>
      <c r="B124" s="99"/>
      <c r="C124" s="99"/>
      <c r="D124" s="12" t="s">
        <v>50</v>
      </c>
      <c r="E124" s="29" t="s">
        <v>64</v>
      </c>
      <c r="F124" s="12" t="s">
        <v>52</v>
      </c>
      <c r="G124" s="29">
        <v>100</v>
      </c>
      <c r="H124" s="29">
        <v>100</v>
      </c>
      <c r="I124" s="27">
        <f t="shared" si="3"/>
        <v>100</v>
      </c>
      <c r="J124" s="121"/>
      <c r="K124" s="75" t="s">
        <v>78</v>
      </c>
      <c r="L124" s="94" t="s">
        <v>115</v>
      </c>
      <c r="M124" s="104"/>
    </row>
    <row r="125" spans="1:13" ht="65.25" customHeight="1">
      <c r="A125" s="106"/>
      <c r="B125" s="101"/>
      <c r="C125" s="101"/>
      <c r="D125" s="29" t="s">
        <v>28</v>
      </c>
      <c r="E125" s="29" t="s">
        <v>33</v>
      </c>
      <c r="F125" s="29" t="s">
        <v>34</v>
      </c>
      <c r="G125" s="29">
        <v>4</v>
      </c>
      <c r="H125" s="29">
        <v>6</v>
      </c>
      <c r="I125" s="27">
        <v>110</v>
      </c>
      <c r="J125" s="48">
        <f>I125</f>
        <v>110</v>
      </c>
      <c r="K125" s="94" t="s">
        <v>93</v>
      </c>
      <c r="L125" s="94" t="s">
        <v>95</v>
      </c>
      <c r="M125" s="104"/>
    </row>
    <row r="126" spans="1:13" ht="89.25" customHeight="1">
      <c r="A126" s="106"/>
      <c r="B126" s="108" t="s">
        <v>39</v>
      </c>
      <c r="C126" s="22" t="s">
        <v>44</v>
      </c>
      <c r="D126" s="12" t="s">
        <v>50</v>
      </c>
      <c r="E126" s="29" t="s">
        <v>62</v>
      </c>
      <c r="F126" s="12" t="s">
        <v>52</v>
      </c>
      <c r="G126" s="29">
        <v>90</v>
      </c>
      <c r="H126" s="29">
        <v>97.9</v>
      </c>
      <c r="I126" s="27">
        <v>100</v>
      </c>
      <c r="J126" s="121">
        <f>(I126+I127+I128)/3</f>
        <v>100</v>
      </c>
      <c r="K126" s="94" t="s">
        <v>102</v>
      </c>
      <c r="L126" s="94" t="s">
        <v>118</v>
      </c>
      <c r="M126" s="104"/>
    </row>
    <row r="127" spans="1:13" ht="54.75" customHeight="1">
      <c r="A127" s="106"/>
      <c r="B127" s="108"/>
      <c r="C127" s="102" t="s">
        <v>35</v>
      </c>
      <c r="D127" s="12" t="s">
        <v>50</v>
      </c>
      <c r="E127" s="29" t="s">
        <v>62</v>
      </c>
      <c r="F127" s="12" t="s">
        <v>52</v>
      </c>
      <c r="G127" s="29">
        <v>100</v>
      </c>
      <c r="H127" s="29">
        <v>100</v>
      </c>
      <c r="I127" s="27">
        <f t="shared" si="3"/>
        <v>100</v>
      </c>
      <c r="J127" s="121"/>
      <c r="K127" s="75" t="s">
        <v>78</v>
      </c>
      <c r="L127" s="94" t="s">
        <v>118</v>
      </c>
      <c r="M127" s="104"/>
    </row>
    <row r="128" spans="1:13" ht="123.75" customHeight="1">
      <c r="A128" s="106"/>
      <c r="B128" s="108"/>
      <c r="C128" s="101"/>
      <c r="D128" s="12" t="s">
        <v>50</v>
      </c>
      <c r="E128" s="29" t="s">
        <v>66</v>
      </c>
      <c r="F128" s="12" t="s">
        <v>52</v>
      </c>
      <c r="G128" s="29">
        <v>100</v>
      </c>
      <c r="H128" s="29">
        <v>100</v>
      </c>
      <c r="I128" s="27">
        <f t="shared" si="3"/>
        <v>100</v>
      </c>
      <c r="J128" s="121"/>
      <c r="K128" s="75" t="s">
        <v>78</v>
      </c>
      <c r="L128" s="94" t="s">
        <v>117</v>
      </c>
      <c r="M128" s="104"/>
    </row>
    <row r="129" spans="1:13" ht="54.75" customHeight="1">
      <c r="A129" s="106"/>
      <c r="B129" s="108"/>
      <c r="C129" s="22" t="s">
        <v>44</v>
      </c>
      <c r="D129" s="29" t="s">
        <v>28</v>
      </c>
      <c r="E129" s="29" t="s">
        <v>33</v>
      </c>
      <c r="F129" s="29" t="s">
        <v>34</v>
      </c>
      <c r="G129" s="29">
        <v>7</v>
      </c>
      <c r="H129" s="29">
        <v>7</v>
      </c>
      <c r="I129" s="93">
        <v>100</v>
      </c>
      <c r="J129" s="120">
        <f>(I129+I130)/2</f>
        <v>105</v>
      </c>
      <c r="K129" s="75" t="s">
        <v>78</v>
      </c>
      <c r="L129" s="94" t="s">
        <v>95</v>
      </c>
      <c r="M129" s="104"/>
    </row>
    <row r="130" spans="1:13" ht="51.75" customHeight="1">
      <c r="A130" s="106"/>
      <c r="B130" s="108"/>
      <c r="C130" s="22" t="s">
        <v>35</v>
      </c>
      <c r="D130" s="29" t="s">
        <v>28</v>
      </c>
      <c r="E130" s="29" t="s">
        <v>33</v>
      </c>
      <c r="F130" s="29" t="s">
        <v>34</v>
      </c>
      <c r="G130" s="29">
        <v>40</v>
      </c>
      <c r="H130" s="29">
        <v>47</v>
      </c>
      <c r="I130" s="27">
        <v>110</v>
      </c>
      <c r="J130" s="131"/>
      <c r="K130" s="94" t="s">
        <v>93</v>
      </c>
      <c r="L130" s="94" t="s">
        <v>95</v>
      </c>
      <c r="M130" s="104"/>
    </row>
    <row r="131" spans="1:13" ht="87" customHeight="1">
      <c r="A131" s="106"/>
      <c r="B131" s="102" t="s">
        <v>29</v>
      </c>
      <c r="C131" s="102" t="s">
        <v>35</v>
      </c>
      <c r="D131" s="12" t="s">
        <v>50</v>
      </c>
      <c r="E131" s="29" t="s">
        <v>67</v>
      </c>
      <c r="F131" s="12" t="s">
        <v>52</v>
      </c>
      <c r="G131" s="29">
        <v>100</v>
      </c>
      <c r="H131" s="29">
        <v>100</v>
      </c>
      <c r="I131" s="27">
        <f t="shared" si="3"/>
        <v>100</v>
      </c>
      <c r="J131" s="121">
        <f>(I131+I132+I133)/3</f>
        <v>100</v>
      </c>
      <c r="K131" s="75" t="s">
        <v>78</v>
      </c>
      <c r="L131" s="94" t="s">
        <v>114</v>
      </c>
      <c r="M131" s="104"/>
    </row>
    <row r="132" spans="1:13" ht="66" customHeight="1">
      <c r="A132" s="106"/>
      <c r="B132" s="99"/>
      <c r="C132" s="99"/>
      <c r="D132" s="12" t="s">
        <v>50</v>
      </c>
      <c r="E132" s="29" t="s">
        <v>68</v>
      </c>
      <c r="F132" s="12" t="s">
        <v>52</v>
      </c>
      <c r="G132" s="29">
        <v>30</v>
      </c>
      <c r="H132" s="29">
        <v>30</v>
      </c>
      <c r="I132" s="27">
        <f t="shared" ref="I132:I195" si="8">(H132/G132)*100</f>
        <v>100</v>
      </c>
      <c r="J132" s="121"/>
      <c r="K132" s="75" t="s">
        <v>78</v>
      </c>
      <c r="L132" s="147" t="s">
        <v>113</v>
      </c>
      <c r="M132" s="104"/>
    </row>
    <row r="133" spans="1:13" ht="61.5" customHeight="1">
      <c r="A133" s="106"/>
      <c r="B133" s="99"/>
      <c r="C133" s="99"/>
      <c r="D133" s="12" t="s">
        <v>50</v>
      </c>
      <c r="E133" s="29" t="s">
        <v>57</v>
      </c>
      <c r="F133" s="12" t="s">
        <v>52</v>
      </c>
      <c r="G133" s="29">
        <v>15</v>
      </c>
      <c r="H133" s="29">
        <v>18</v>
      </c>
      <c r="I133" s="27">
        <v>100</v>
      </c>
      <c r="J133" s="121"/>
      <c r="K133" s="94" t="s">
        <v>108</v>
      </c>
      <c r="L133" s="94" t="s">
        <v>113</v>
      </c>
      <c r="M133" s="104"/>
    </row>
    <row r="134" spans="1:13" ht="107.25" customHeight="1" thickBot="1">
      <c r="A134" s="112"/>
      <c r="B134" s="100"/>
      <c r="C134" s="100"/>
      <c r="D134" s="30" t="s">
        <v>28</v>
      </c>
      <c r="E134" s="30" t="s">
        <v>30</v>
      </c>
      <c r="F134" s="30" t="s">
        <v>31</v>
      </c>
      <c r="G134" s="17">
        <v>898</v>
      </c>
      <c r="H134" s="17">
        <v>898</v>
      </c>
      <c r="I134" s="33">
        <f t="shared" si="8"/>
        <v>100</v>
      </c>
      <c r="J134" s="46">
        <f>I134</f>
        <v>100</v>
      </c>
      <c r="K134" s="78" t="s">
        <v>78</v>
      </c>
      <c r="L134" s="95" t="s">
        <v>114</v>
      </c>
      <c r="M134" s="105"/>
    </row>
    <row r="135" spans="1:13" ht="56.25" customHeight="1">
      <c r="A135" s="111" t="s">
        <v>22</v>
      </c>
      <c r="B135" s="98" t="s">
        <v>32</v>
      </c>
      <c r="C135" s="19" t="s">
        <v>35</v>
      </c>
      <c r="D135" s="25" t="s">
        <v>50</v>
      </c>
      <c r="E135" s="31" t="s">
        <v>61</v>
      </c>
      <c r="F135" s="25" t="s">
        <v>52</v>
      </c>
      <c r="G135" s="18">
        <v>95</v>
      </c>
      <c r="H135" s="18">
        <v>100</v>
      </c>
      <c r="I135" s="14">
        <v>100</v>
      </c>
      <c r="J135" s="119">
        <f>(I135+I136)/2</f>
        <v>100</v>
      </c>
      <c r="K135" s="94" t="s">
        <v>103</v>
      </c>
      <c r="L135" s="94" t="s">
        <v>118</v>
      </c>
      <c r="M135" s="114">
        <f>(J135+J137+J139+J141+J142+J145)/6</f>
        <v>100.83333333333333</v>
      </c>
    </row>
    <row r="136" spans="1:13" ht="59.25" customHeight="1">
      <c r="A136" s="106"/>
      <c r="B136" s="99"/>
      <c r="C136" s="29" t="s">
        <v>44</v>
      </c>
      <c r="D136" s="12" t="s">
        <v>50</v>
      </c>
      <c r="E136" s="29" t="s">
        <v>62</v>
      </c>
      <c r="F136" s="12" t="s">
        <v>52</v>
      </c>
      <c r="G136" s="29">
        <v>100</v>
      </c>
      <c r="H136" s="29">
        <v>100</v>
      </c>
      <c r="I136" s="27">
        <f t="shared" si="8"/>
        <v>100</v>
      </c>
      <c r="J136" s="120"/>
      <c r="K136" s="75" t="s">
        <v>78</v>
      </c>
      <c r="L136" s="94" t="s">
        <v>118</v>
      </c>
      <c r="M136" s="113"/>
    </row>
    <row r="137" spans="1:13" ht="30" customHeight="1">
      <c r="A137" s="106"/>
      <c r="B137" s="99"/>
      <c r="C137" s="29" t="s">
        <v>35</v>
      </c>
      <c r="D137" s="29" t="s">
        <v>28</v>
      </c>
      <c r="E137" s="29" t="s">
        <v>33</v>
      </c>
      <c r="F137" s="29" t="s">
        <v>34</v>
      </c>
      <c r="G137" s="29">
        <v>21</v>
      </c>
      <c r="H137" s="29">
        <v>28</v>
      </c>
      <c r="I137" s="77">
        <v>110</v>
      </c>
      <c r="J137" s="129">
        <f>(I137+I138)/2</f>
        <v>105</v>
      </c>
      <c r="K137" s="94" t="s">
        <v>93</v>
      </c>
      <c r="L137" s="94" t="s">
        <v>95</v>
      </c>
      <c r="M137" s="113"/>
    </row>
    <row r="138" spans="1:13" ht="63" customHeight="1">
      <c r="A138" s="106"/>
      <c r="B138" s="101"/>
      <c r="C138" s="22" t="s">
        <v>44</v>
      </c>
      <c r="D138" s="29" t="s">
        <v>28</v>
      </c>
      <c r="E138" s="29" t="s">
        <v>33</v>
      </c>
      <c r="F138" s="29" t="s">
        <v>34</v>
      </c>
      <c r="G138" s="29">
        <v>1</v>
      </c>
      <c r="H138" s="29">
        <v>1</v>
      </c>
      <c r="I138" s="27">
        <f t="shared" si="8"/>
        <v>100</v>
      </c>
      <c r="J138" s="129"/>
      <c r="K138" s="75" t="s">
        <v>78</v>
      </c>
      <c r="L138" s="94" t="s">
        <v>95</v>
      </c>
      <c r="M138" s="113"/>
    </row>
    <row r="139" spans="1:13" ht="63" customHeight="1">
      <c r="A139" s="106"/>
      <c r="B139" s="102" t="s">
        <v>37</v>
      </c>
      <c r="C139" s="102" t="s">
        <v>35</v>
      </c>
      <c r="D139" s="12" t="s">
        <v>50</v>
      </c>
      <c r="E139" s="29" t="s">
        <v>63</v>
      </c>
      <c r="F139" s="12" t="s">
        <v>52</v>
      </c>
      <c r="G139" s="29">
        <v>100</v>
      </c>
      <c r="H139" s="29">
        <v>100</v>
      </c>
      <c r="I139" s="27">
        <f t="shared" si="8"/>
        <v>100</v>
      </c>
      <c r="J139" s="121">
        <f>(I139+I140)/2</f>
        <v>100</v>
      </c>
      <c r="K139" s="75" t="s">
        <v>78</v>
      </c>
      <c r="L139" s="94" t="s">
        <v>118</v>
      </c>
      <c r="M139" s="113"/>
    </row>
    <row r="140" spans="1:13" ht="51.75" customHeight="1">
      <c r="A140" s="106"/>
      <c r="B140" s="99"/>
      <c r="C140" s="99"/>
      <c r="D140" s="12" t="s">
        <v>50</v>
      </c>
      <c r="E140" s="29" t="s">
        <v>64</v>
      </c>
      <c r="F140" s="12" t="s">
        <v>52</v>
      </c>
      <c r="G140" s="29">
        <v>100</v>
      </c>
      <c r="H140" s="29">
        <v>100</v>
      </c>
      <c r="I140" s="27">
        <f t="shared" si="8"/>
        <v>100</v>
      </c>
      <c r="J140" s="121"/>
      <c r="K140" s="75" t="s">
        <v>78</v>
      </c>
      <c r="L140" s="94" t="s">
        <v>115</v>
      </c>
      <c r="M140" s="113"/>
    </row>
    <row r="141" spans="1:13" ht="51.75" customHeight="1">
      <c r="A141" s="106"/>
      <c r="B141" s="101"/>
      <c r="C141" s="101"/>
      <c r="D141" s="34" t="s">
        <v>28</v>
      </c>
      <c r="E141" s="34" t="s">
        <v>33</v>
      </c>
      <c r="F141" s="34" t="s">
        <v>34</v>
      </c>
      <c r="G141" s="34">
        <v>3</v>
      </c>
      <c r="H141" s="34">
        <v>9</v>
      </c>
      <c r="I141" s="77">
        <v>110</v>
      </c>
      <c r="J141" s="61">
        <f>I141</f>
        <v>110</v>
      </c>
      <c r="K141" s="94" t="s">
        <v>93</v>
      </c>
      <c r="L141" s="94" t="s">
        <v>95</v>
      </c>
      <c r="M141" s="113"/>
    </row>
    <row r="142" spans="1:13" ht="51.75" customHeight="1">
      <c r="A142" s="106"/>
      <c r="B142" s="102" t="s">
        <v>39</v>
      </c>
      <c r="C142" s="102" t="s">
        <v>35</v>
      </c>
      <c r="D142" s="12" t="s">
        <v>50</v>
      </c>
      <c r="E142" s="29" t="s">
        <v>62</v>
      </c>
      <c r="F142" s="12" t="s">
        <v>52</v>
      </c>
      <c r="G142" s="29">
        <v>90</v>
      </c>
      <c r="H142" s="29">
        <v>100</v>
      </c>
      <c r="I142" s="27">
        <v>100</v>
      </c>
      <c r="J142" s="126">
        <f>(I142+I143+I144)/3</f>
        <v>100</v>
      </c>
      <c r="K142" s="94" t="s">
        <v>103</v>
      </c>
      <c r="L142" s="94" t="s">
        <v>118</v>
      </c>
      <c r="M142" s="113"/>
    </row>
    <row r="143" spans="1:13" ht="51.75" customHeight="1">
      <c r="A143" s="106"/>
      <c r="B143" s="99"/>
      <c r="C143" s="101"/>
      <c r="D143" s="12" t="s">
        <v>50</v>
      </c>
      <c r="E143" s="29" t="s">
        <v>66</v>
      </c>
      <c r="F143" s="12" t="s">
        <v>52</v>
      </c>
      <c r="G143" s="29">
        <v>90</v>
      </c>
      <c r="H143" s="29">
        <v>100</v>
      </c>
      <c r="I143" s="27">
        <v>100</v>
      </c>
      <c r="J143" s="120"/>
      <c r="K143" s="94" t="s">
        <v>104</v>
      </c>
      <c r="L143" s="94" t="s">
        <v>117</v>
      </c>
      <c r="M143" s="113"/>
    </row>
    <row r="144" spans="1:13" ht="48" customHeight="1">
      <c r="A144" s="106"/>
      <c r="B144" s="99"/>
      <c r="C144" s="29" t="s">
        <v>44</v>
      </c>
      <c r="D144" s="12" t="s">
        <v>50</v>
      </c>
      <c r="E144" s="29" t="s">
        <v>62</v>
      </c>
      <c r="F144" s="12" t="s">
        <v>52</v>
      </c>
      <c r="G144" s="29">
        <v>100</v>
      </c>
      <c r="H144" s="29">
        <v>100</v>
      </c>
      <c r="I144" s="27">
        <f t="shared" si="8"/>
        <v>100</v>
      </c>
      <c r="J144" s="120"/>
      <c r="K144" s="75" t="s">
        <v>78</v>
      </c>
      <c r="L144" s="94" t="s">
        <v>118</v>
      </c>
      <c r="M144" s="113"/>
    </row>
    <row r="145" spans="1:13" ht="33.75" customHeight="1">
      <c r="A145" s="106"/>
      <c r="B145" s="99"/>
      <c r="C145" s="22" t="s">
        <v>35</v>
      </c>
      <c r="D145" s="29" t="s">
        <v>28</v>
      </c>
      <c r="E145" s="29" t="s">
        <v>33</v>
      </c>
      <c r="F145" s="29" t="s">
        <v>34</v>
      </c>
      <c r="G145" s="29">
        <v>35</v>
      </c>
      <c r="H145" s="29">
        <v>28</v>
      </c>
      <c r="I145" s="27">
        <f t="shared" ref="I145" si="9">(H145/G145)*100</f>
        <v>80</v>
      </c>
      <c r="J145" s="121">
        <f>(I145+I146)/2</f>
        <v>90</v>
      </c>
      <c r="K145" s="94" t="s">
        <v>92</v>
      </c>
      <c r="L145" s="94" t="s">
        <v>95</v>
      </c>
      <c r="M145" s="113"/>
    </row>
    <row r="146" spans="1:13" ht="58.5" customHeight="1" thickBot="1">
      <c r="A146" s="112"/>
      <c r="B146" s="100"/>
      <c r="C146" s="30" t="s">
        <v>44</v>
      </c>
      <c r="D146" s="30" t="s">
        <v>28</v>
      </c>
      <c r="E146" s="30" t="s">
        <v>33</v>
      </c>
      <c r="F146" s="30" t="s">
        <v>34</v>
      </c>
      <c r="G146" s="30">
        <v>1</v>
      </c>
      <c r="H146" s="30">
        <v>1</v>
      </c>
      <c r="I146" s="33">
        <f t="shared" si="8"/>
        <v>100</v>
      </c>
      <c r="J146" s="130"/>
      <c r="K146" s="78" t="s">
        <v>78</v>
      </c>
      <c r="L146" s="94" t="s">
        <v>95</v>
      </c>
      <c r="M146" s="115"/>
    </row>
    <row r="147" spans="1:13" ht="52.5" customHeight="1">
      <c r="A147" s="111" t="s">
        <v>48</v>
      </c>
      <c r="B147" s="98" t="s">
        <v>32</v>
      </c>
      <c r="C147" s="98" t="s">
        <v>35</v>
      </c>
      <c r="D147" s="25" t="s">
        <v>50</v>
      </c>
      <c r="E147" s="31" t="s">
        <v>61</v>
      </c>
      <c r="F147" s="25" t="s">
        <v>52</v>
      </c>
      <c r="G147" s="18">
        <v>95.6</v>
      </c>
      <c r="H147" s="18">
        <v>100</v>
      </c>
      <c r="I147" s="73">
        <v>100</v>
      </c>
      <c r="J147" s="50">
        <f>I147</f>
        <v>100</v>
      </c>
      <c r="K147" s="94" t="s">
        <v>103</v>
      </c>
      <c r="L147" s="94" t="s">
        <v>118</v>
      </c>
      <c r="M147" s="114">
        <f>(J147+J148+J149+J151)/4</f>
        <v>99.004456521739129</v>
      </c>
    </row>
    <row r="148" spans="1:13" ht="56.25" customHeight="1">
      <c r="A148" s="106"/>
      <c r="B148" s="101"/>
      <c r="C148" s="101"/>
      <c r="D148" s="29" t="s">
        <v>28</v>
      </c>
      <c r="E148" s="29" t="s">
        <v>33</v>
      </c>
      <c r="F148" s="29" t="s">
        <v>34</v>
      </c>
      <c r="G148" s="29">
        <v>23</v>
      </c>
      <c r="H148" s="29">
        <v>24</v>
      </c>
      <c r="I148" s="27">
        <f t="shared" si="8"/>
        <v>104.34782608695652</v>
      </c>
      <c r="J148" s="49">
        <f>I148</f>
        <v>104.34782608695652</v>
      </c>
      <c r="K148" s="94" t="s">
        <v>93</v>
      </c>
      <c r="L148" s="94" t="s">
        <v>95</v>
      </c>
      <c r="M148" s="113"/>
    </row>
    <row r="149" spans="1:13" ht="56.25" customHeight="1">
      <c r="A149" s="106"/>
      <c r="B149" s="102" t="s">
        <v>39</v>
      </c>
      <c r="C149" s="102" t="s">
        <v>35</v>
      </c>
      <c r="D149" s="12" t="s">
        <v>50</v>
      </c>
      <c r="E149" s="29" t="s">
        <v>62</v>
      </c>
      <c r="F149" s="12" t="s">
        <v>52</v>
      </c>
      <c r="G149" s="29">
        <v>95</v>
      </c>
      <c r="H149" s="29">
        <v>100</v>
      </c>
      <c r="I149" s="74">
        <v>100</v>
      </c>
      <c r="J149" s="121">
        <f>(I149+I150)/2</f>
        <v>91.67</v>
      </c>
      <c r="K149" s="94" t="s">
        <v>103</v>
      </c>
      <c r="L149" s="94" t="s">
        <v>118</v>
      </c>
      <c r="M149" s="113"/>
    </row>
    <row r="150" spans="1:13" ht="146.25" customHeight="1">
      <c r="A150" s="106"/>
      <c r="B150" s="99"/>
      <c r="C150" s="99"/>
      <c r="D150" s="12" t="s">
        <v>50</v>
      </c>
      <c r="E150" s="29" t="s">
        <v>66</v>
      </c>
      <c r="F150" s="12" t="s">
        <v>52</v>
      </c>
      <c r="G150" s="29">
        <v>100</v>
      </c>
      <c r="H150" s="29">
        <v>83.34</v>
      </c>
      <c r="I150" s="27">
        <f t="shared" si="8"/>
        <v>83.34</v>
      </c>
      <c r="J150" s="121"/>
      <c r="K150" s="92" t="s">
        <v>99</v>
      </c>
      <c r="L150" s="94" t="s">
        <v>117</v>
      </c>
      <c r="M150" s="113"/>
    </row>
    <row r="151" spans="1:13" ht="51.75" customHeight="1" thickBot="1">
      <c r="A151" s="112"/>
      <c r="B151" s="100"/>
      <c r="C151" s="100"/>
      <c r="D151" s="30" t="s">
        <v>28</v>
      </c>
      <c r="E151" s="30" t="s">
        <v>33</v>
      </c>
      <c r="F151" s="30" t="s">
        <v>34</v>
      </c>
      <c r="G151" s="30">
        <v>19</v>
      </c>
      <c r="H151" s="30">
        <v>19</v>
      </c>
      <c r="I151" s="33">
        <f t="shared" si="8"/>
        <v>100</v>
      </c>
      <c r="J151" s="46">
        <f>I151</f>
        <v>100</v>
      </c>
      <c r="K151" s="59" t="s">
        <v>78</v>
      </c>
      <c r="L151" s="94" t="s">
        <v>95</v>
      </c>
      <c r="M151" s="115"/>
    </row>
    <row r="152" spans="1:13" ht="45.75" customHeight="1">
      <c r="A152" s="111" t="s">
        <v>96</v>
      </c>
      <c r="B152" s="98" t="s">
        <v>32</v>
      </c>
      <c r="C152" s="19" t="s">
        <v>35</v>
      </c>
      <c r="D152" s="25" t="s">
        <v>50</v>
      </c>
      <c r="E152" s="31" t="s">
        <v>61</v>
      </c>
      <c r="F152" s="25" t="s">
        <v>52</v>
      </c>
      <c r="G152" s="31">
        <v>100</v>
      </c>
      <c r="H152" s="31">
        <v>97</v>
      </c>
      <c r="I152" s="14">
        <f t="shared" si="8"/>
        <v>97</v>
      </c>
      <c r="J152" s="119">
        <f>(I152+I153)/2</f>
        <v>98.5</v>
      </c>
      <c r="K152" s="94" t="s">
        <v>106</v>
      </c>
      <c r="L152" s="94" t="s">
        <v>118</v>
      </c>
      <c r="M152" s="114">
        <f>(J152+J154+J156+J158+J159+J163+J166+J169)/8</f>
        <v>99.188216449684759</v>
      </c>
    </row>
    <row r="153" spans="1:13" ht="52.5" customHeight="1">
      <c r="A153" s="106"/>
      <c r="B153" s="99"/>
      <c r="C153" s="29" t="s">
        <v>44</v>
      </c>
      <c r="D153" s="12" t="s">
        <v>50</v>
      </c>
      <c r="E153" s="29" t="s">
        <v>62</v>
      </c>
      <c r="F153" s="12" t="s">
        <v>52</v>
      </c>
      <c r="G153" s="29">
        <v>100</v>
      </c>
      <c r="H153" s="29">
        <v>100</v>
      </c>
      <c r="I153" s="27">
        <f t="shared" si="8"/>
        <v>100</v>
      </c>
      <c r="J153" s="120"/>
      <c r="K153" s="70" t="s">
        <v>78</v>
      </c>
      <c r="L153" s="94" t="s">
        <v>118</v>
      </c>
      <c r="M153" s="113"/>
    </row>
    <row r="154" spans="1:13" ht="52.5" customHeight="1">
      <c r="A154" s="106"/>
      <c r="B154" s="99"/>
      <c r="C154" s="29" t="s">
        <v>35</v>
      </c>
      <c r="D154" s="29" t="s">
        <v>28</v>
      </c>
      <c r="E154" s="29" t="s">
        <v>33</v>
      </c>
      <c r="F154" s="29" t="s">
        <v>34</v>
      </c>
      <c r="G154" s="29">
        <v>59</v>
      </c>
      <c r="H154" s="29">
        <v>50</v>
      </c>
      <c r="I154" s="27">
        <f t="shared" ref="I154" si="10">(H154/G154)*100</f>
        <v>84.745762711864401</v>
      </c>
      <c r="J154" s="121">
        <f>(I154+I155)/2</f>
        <v>97.372881355932208</v>
      </c>
      <c r="K154" s="94" t="s">
        <v>92</v>
      </c>
      <c r="L154" s="94" t="s">
        <v>95</v>
      </c>
      <c r="M154" s="113"/>
    </row>
    <row r="155" spans="1:13" ht="55.5" customHeight="1">
      <c r="A155" s="106"/>
      <c r="B155" s="101"/>
      <c r="C155" s="29" t="s">
        <v>44</v>
      </c>
      <c r="D155" s="29" t="s">
        <v>28</v>
      </c>
      <c r="E155" s="29" t="s">
        <v>33</v>
      </c>
      <c r="F155" s="29" t="s">
        <v>34</v>
      </c>
      <c r="G155" s="29">
        <v>3</v>
      </c>
      <c r="H155" s="29">
        <v>5</v>
      </c>
      <c r="I155" s="27">
        <v>110</v>
      </c>
      <c r="J155" s="121"/>
      <c r="K155" s="94" t="s">
        <v>93</v>
      </c>
      <c r="L155" s="94" t="s">
        <v>95</v>
      </c>
      <c r="M155" s="113"/>
    </row>
    <row r="156" spans="1:13" ht="55.5" customHeight="1">
      <c r="A156" s="106"/>
      <c r="B156" s="102" t="s">
        <v>37</v>
      </c>
      <c r="C156" s="102" t="s">
        <v>35</v>
      </c>
      <c r="D156" s="12" t="s">
        <v>50</v>
      </c>
      <c r="E156" s="29" t="s">
        <v>63</v>
      </c>
      <c r="F156" s="12" t="s">
        <v>52</v>
      </c>
      <c r="G156" s="29">
        <v>100</v>
      </c>
      <c r="H156" s="29">
        <v>100</v>
      </c>
      <c r="I156" s="27">
        <f t="shared" si="8"/>
        <v>100</v>
      </c>
      <c r="J156" s="121">
        <f>(I156+I157)/2</f>
        <v>100</v>
      </c>
      <c r="K156" s="70" t="s">
        <v>78</v>
      </c>
      <c r="L156" s="94" t="s">
        <v>118</v>
      </c>
      <c r="M156" s="113"/>
    </row>
    <row r="157" spans="1:13" ht="132.75" customHeight="1">
      <c r="A157" s="106"/>
      <c r="B157" s="99"/>
      <c r="C157" s="99"/>
      <c r="D157" s="12" t="s">
        <v>50</v>
      </c>
      <c r="E157" s="29" t="s">
        <v>64</v>
      </c>
      <c r="F157" s="12" t="s">
        <v>52</v>
      </c>
      <c r="G157" s="29">
        <v>80</v>
      </c>
      <c r="H157" s="29">
        <v>100</v>
      </c>
      <c r="I157" s="27">
        <v>100</v>
      </c>
      <c r="J157" s="121"/>
      <c r="K157" s="94" t="s">
        <v>105</v>
      </c>
      <c r="L157" s="94" t="s">
        <v>115</v>
      </c>
      <c r="M157" s="113"/>
    </row>
    <row r="158" spans="1:13" ht="75.75" customHeight="1">
      <c r="A158" s="106"/>
      <c r="B158" s="101"/>
      <c r="C158" s="101"/>
      <c r="D158" s="29" t="s">
        <v>28</v>
      </c>
      <c r="E158" s="29" t="s">
        <v>33</v>
      </c>
      <c r="F158" s="29" t="s">
        <v>34</v>
      </c>
      <c r="G158" s="29">
        <v>15</v>
      </c>
      <c r="H158" s="29">
        <v>14</v>
      </c>
      <c r="I158" s="27">
        <f t="shared" si="8"/>
        <v>93.333333333333329</v>
      </c>
      <c r="J158" s="48">
        <f>I158</f>
        <v>93.333333333333329</v>
      </c>
      <c r="K158" s="94" t="s">
        <v>92</v>
      </c>
      <c r="L158" s="94" t="s">
        <v>95</v>
      </c>
      <c r="M158" s="113"/>
    </row>
    <row r="159" spans="1:13" ht="63.75" customHeight="1">
      <c r="A159" s="106"/>
      <c r="B159" s="102" t="s">
        <v>39</v>
      </c>
      <c r="C159" s="22" t="s">
        <v>36</v>
      </c>
      <c r="D159" s="12" t="s">
        <v>50</v>
      </c>
      <c r="E159" s="29" t="s">
        <v>62</v>
      </c>
      <c r="F159" s="12" t="s">
        <v>52</v>
      </c>
      <c r="G159" s="29">
        <v>100</v>
      </c>
      <c r="H159" s="29">
        <v>100</v>
      </c>
      <c r="I159" s="27">
        <f t="shared" si="8"/>
        <v>100</v>
      </c>
      <c r="J159" s="126">
        <f>(I159+I160+I161+I162)/4</f>
        <v>100</v>
      </c>
      <c r="K159" s="70" t="s">
        <v>78</v>
      </c>
      <c r="L159" s="94" t="s">
        <v>118</v>
      </c>
      <c r="M159" s="113"/>
    </row>
    <row r="160" spans="1:13" ht="44.25" customHeight="1">
      <c r="A160" s="106"/>
      <c r="B160" s="99"/>
      <c r="C160" s="102" t="s">
        <v>35</v>
      </c>
      <c r="D160" s="12" t="s">
        <v>50</v>
      </c>
      <c r="E160" s="29" t="s">
        <v>62</v>
      </c>
      <c r="F160" s="12" t="s">
        <v>52</v>
      </c>
      <c r="G160" s="29">
        <v>90</v>
      </c>
      <c r="H160" s="29">
        <v>100</v>
      </c>
      <c r="I160" s="27">
        <v>100</v>
      </c>
      <c r="J160" s="120"/>
      <c r="K160" s="94" t="s">
        <v>103</v>
      </c>
      <c r="L160" s="94" t="s">
        <v>118</v>
      </c>
      <c r="M160" s="113"/>
    </row>
    <row r="161" spans="1:13" ht="149.25" customHeight="1">
      <c r="A161" s="106"/>
      <c r="B161" s="99"/>
      <c r="C161" s="101"/>
      <c r="D161" s="12" t="s">
        <v>50</v>
      </c>
      <c r="E161" s="29" t="s">
        <v>66</v>
      </c>
      <c r="F161" s="12" t="s">
        <v>52</v>
      </c>
      <c r="G161" s="29">
        <v>100</v>
      </c>
      <c r="H161" s="29">
        <v>100</v>
      </c>
      <c r="I161" s="27">
        <f t="shared" si="8"/>
        <v>100</v>
      </c>
      <c r="J161" s="120"/>
      <c r="K161" s="70" t="s">
        <v>78</v>
      </c>
      <c r="L161" s="94" t="s">
        <v>117</v>
      </c>
      <c r="M161" s="113"/>
    </row>
    <row r="162" spans="1:13" ht="49.5" customHeight="1">
      <c r="A162" s="106"/>
      <c r="B162" s="99"/>
      <c r="C162" s="22" t="s">
        <v>44</v>
      </c>
      <c r="D162" s="12" t="s">
        <v>50</v>
      </c>
      <c r="E162" s="29" t="s">
        <v>62</v>
      </c>
      <c r="F162" s="12" t="s">
        <v>52</v>
      </c>
      <c r="G162" s="29">
        <v>100</v>
      </c>
      <c r="H162" s="29">
        <v>100</v>
      </c>
      <c r="I162" s="27">
        <f t="shared" si="8"/>
        <v>100</v>
      </c>
      <c r="J162" s="120"/>
      <c r="K162" s="70" t="s">
        <v>78</v>
      </c>
      <c r="L162" s="94" t="s">
        <v>118</v>
      </c>
      <c r="M162" s="113"/>
    </row>
    <row r="163" spans="1:13" ht="60">
      <c r="A163" s="106"/>
      <c r="B163" s="99"/>
      <c r="C163" s="22" t="s">
        <v>36</v>
      </c>
      <c r="D163" s="29" t="s">
        <v>28</v>
      </c>
      <c r="E163" s="29" t="s">
        <v>33</v>
      </c>
      <c r="F163" s="29" t="s">
        <v>34</v>
      </c>
      <c r="G163" s="29">
        <v>2</v>
      </c>
      <c r="H163" s="29">
        <v>4</v>
      </c>
      <c r="I163" s="27">
        <v>110</v>
      </c>
      <c r="J163" s="126">
        <f>(I163+I164+I165)/3</f>
        <v>104.29951690821257</v>
      </c>
      <c r="K163" s="94" t="s">
        <v>93</v>
      </c>
      <c r="L163" s="94" t="s">
        <v>95</v>
      </c>
      <c r="M163" s="113"/>
    </row>
    <row r="164" spans="1:13" ht="49.5" customHeight="1">
      <c r="A164" s="106"/>
      <c r="B164" s="99"/>
      <c r="C164" s="22" t="s">
        <v>35</v>
      </c>
      <c r="D164" s="29" t="s">
        <v>28</v>
      </c>
      <c r="E164" s="29" t="s">
        <v>33</v>
      </c>
      <c r="F164" s="29" t="s">
        <v>34</v>
      </c>
      <c r="G164" s="29">
        <v>69</v>
      </c>
      <c r="H164" s="29">
        <v>71</v>
      </c>
      <c r="I164" s="27">
        <f t="shared" ref="I164" si="11">(H164/G164)*100</f>
        <v>102.89855072463767</v>
      </c>
      <c r="J164" s="120"/>
      <c r="K164" s="94" t="s">
        <v>93</v>
      </c>
      <c r="L164" s="94" t="s">
        <v>95</v>
      </c>
      <c r="M164" s="113"/>
    </row>
    <row r="165" spans="1:13" ht="45.75" customHeight="1">
      <c r="A165" s="106"/>
      <c r="B165" s="101"/>
      <c r="C165" s="22" t="s">
        <v>44</v>
      </c>
      <c r="D165" s="29" t="s">
        <v>28</v>
      </c>
      <c r="E165" s="29" t="s">
        <v>33</v>
      </c>
      <c r="F165" s="29" t="s">
        <v>34</v>
      </c>
      <c r="G165" s="29">
        <v>1</v>
      </c>
      <c r="H165" s="29">
        <v>1</v>
      </c>
      <c r="I165" s="27">
        <f t="shared" si="8"/>
        <v>100</v>
      </c>
      <c r="J165" s="131"/>
      <c r="K165" s="70" t="s">
        <v>78</v>
      </c>
      <c r="L165" s="94" t="s">
        <v>95</v>
      </c>
      <c r="M165" s="113"/>
    </row>
    <row r="166" spans="1:13" ht="90" customHeight="1">
      <c r="A166" s="106"/>
      <c r="B166" s="102" t="s">
        <v>29</v>
      </c>
      <c r="C166" s="102" t="s">
        <v>35</v>
      </c>
      <c r="D166" s="12" t="s">
        <v>50</v>
      </c>
      <c r="E166" s="29" t="s">
        <v>67</v>
      </c>
      <c r="F166" s="12" t="s">
        <v>52</v>
      </c>
      <c r="G166" s="29">
        <v>100</v>
      </c>
      <c r="H166" s="29">
        <v>100</v>
      </c>
      <c r="I166" s="27">
        <f t="shared" si="8"/>
        <v>100</v>
      </c>
      <c r="J166" s="121">
        <f>(I166+I167+I168)/3</f>
        <v>100</v>
      </c>
      <c r="K166" s="70" t="s">
        <v>78</v>
      </c>
      <c r="L166" s="94" t="s">
        <v>114</v>
      </c>
      <c r="M166" s="113"/>
    </row>
    <row r="167" spans="1:13" ht="60.75" customHeight="1">
      <c r="A167" s="106"/>
      <c r="B167" s="99"/>
      <c r="C167" s="99"/>
      <c r="D167" s="12" t="s">
        <v>50</v>
      </c>
      <c r="E167" s="29" t="s">
        <v>68</v>
      </c>
      <c r="F167" s="12" t="s">
        <v>52</v>
      </c>
      <c r="G167" s="29">
        <v>50</v>
      </c>
      <c r="H167" s="29">
        <v>55</v>
      </c>
      <c r="I167" s="27">
        <v>100</v>
      </c>
      <c r="J167" s="121"/>
      <c r="K167" s="94" t="s">
        <v>107</v>
      </c>
      <c r="L167" s="147" t="s">
        <v>113</v>
      </c>
      <c r="M167" s="113"/>
    </row>
    <row r="168" spans="1:13" ht="73.5" customHeight="1">
      <c r="A168" s="106"/>
      <c r="B168" s="99"/>
      <c r="C168" s="99"/>
      <c r="D168" s="12" t="s">
        <v>50</v>
      </c>
      <c r="E168" s="29" t="s">
        <v>57</v>
      </c>
      <c r="F168" s="12" t="s">
        <v>52</v>
      </c>
      <c r="G168" s="29">
        <v>2.5</v>
      </c>
      <c r="H168" s="29">
        <v>4</v>
      </c>
      <c r="I168" s="27">
        <v>100</v>
      </c>
      <c r="J168" s="121"/>
      <c r="K168" s="94" t="s">
        <v>108</v>
      </c>
      <c r="L168" s="94" t="s">
        <v>113</v>
      </c>
      <c r="M168" s="113"/>
    </row>
    <row r="169" spans="1:13" ht="82.5" customHeight="1" thickBot="1">
      <c r="A169" s="112"/>
      <c r="B169" s="100"/>
      <c r="C169" s="100"/>
      <c r="D169" s="30" t="s">
        <v>28</v>
      </c>
      <c r="E169" s="30" t="s">
        <v>30</v>
      </c>
      <c r="F169" s="30" t="s">
        <v>31</v>
      </c>
      <c r="G169" s="17">
        <v>5041</v>
      </c>
      <c r="H169" s="17">
        <v>5041</v>
      </c>
      <c r="I169" s="33">
        <f t="shared" si="8"/>
        <v>100</v>
      </c>
      <c r="J169" s="46">
        <f>I169</f>
        <v>100</v>
      </c>
      <c r="K169" s="71" t="s">
        <v>78</v>
      </c>
      <c r="L169" s="95" t="s">
        <v>114</v>
      </c>
      <c r="M169" s="115"/>
    </row>
    <row r="170" spans="1:13" ht="46.5" customHeight="1">
      <c r="A170" s="111" t="s">
        <v>23</v>
      </c>
      <c r="B170" s="98" t="s">
        <v>32</v>
      </c>
      <c r="C170" s="31" t="s">
        <v>44</v>
      </c>
      <c r="D170" s="25" t="s">
        <v>50</v>
      </c>
      <c r="E170" s="31" t="s">
        <v>62</v>
      </c>
      <c r="F170" s="25" t="s">
        <v>52</v>
      </c>
      <c r="G170" s="18">
        <v>100</v>
      </c>
      <c r="H170" s="18">
        <v>100</v>
      </c>
      <c r="I170" s="14">
        <f t="shared" si="8"/>
        <v>100</v>
      </c>
      <c r="J170" s="119">
        <f>(I170+I171+I172)/3</f>
        <v>99.166666666666671</v>
      </c>
      <c r="K170" s="79" t="s">
        <v>78</v>
      </c>
      <c r="L170" s="94" t="s">
        <v>118</v>
      </c>
      <c r="M170" s="114">
        <f>(J170+J173+J176+J178+J179+J183+J186+J189)/8</f>
        <v>96.557212065666121</v>
      </c>
    </row>
    <row r="171" spans="1:13" ht="46.5" customHeight="1">
      <c r="A171" s="106"/>
      <c r="B171" s="99"/>
      <c r="C171" s="29" t="s">
        <v>36</v>
      </c>
      <c r="D171" s="12" t="s">
        <v>50</v>
      </c>
      <c r="E171" s="29" t="s">
        <v>63</v>
      </c>
      <c r="F171" s="12" t="s">
        <v>52</v>
      </c>
      <c r="G171" s="29">
        <v>100</v>
      </c>
      <c r="H171" s="29">
        <v>97.5</v>
      </c>
      <c r="I171" s="27">
        <f t="shared" si="8"/>
        <v>97.5</v>
      </c>
      <c r="J171" s="120"/>
      <c r="K171" s="94" t="s">
        <v>109</v>
      </c>
      <c r="L171" s="94" t="s">
        <v>118</v>
      </c>
      <c r="M171" s="113"/>
    </row>
    <row r="172" spans="1:13" ht="53.25" customHeight="1">
      <c r="A172" s="106"/>
      <c r="B172" s="99"/>
      <c r="C172" s="29" t="s">
        <v>35</v>
      </c>
      <c r="D172" s="12" t="s">
        <v>50</v>
      </c>
      <c r="E172" s="29" t="s">
        <v>62</v>
      </c>
      <c r="F172" s="12" t="s">
        <v>52</v>
      </c>
      <c r="G172" s="29">
        <v>90</v>
      </c>
      <c r="H172" s="29">
        <v>100</v>
      </c>
      <c r="I172" s="27">
        <v>100</v>
      </c>
      <c r="J172" s="120"/>
      <c r="K172" s="94" t="s">
        <v>103</v>
      </c>
      <c r="L172" s="94" t="s">
        <v>118</v>
      </c>
      <c r="M172" s="113"/>
    </row>
    <row r="173" spans="1:13" ht="46.5" customHeight="1">
      <c r="A173" s="106"/>
      <c r="B173" s="99"/>
      <c r="C173" s="29" t="s">
        <v>44</v>
      </c>
      <c r="D173" s="29" t="s">
        <v>28</v>
      </c>
      <c r="E173" s="29" t="s">
        <v>33</v>
      </c>
      <c r="F173" s="29" t="s">
        <v>34</v>
      </c>
      <c r="G173" s="29">
        <v>10</v>
      </c>
      <c r="H173" s="29">
        <v>9</v>
      </c>
      <c r="I173" s="27">
        <f t="shared" ref="I173:I174" si="12">(H173/G173)*100</f>
        <v>90</v>
      </c>
      <c r="J173" s="121">
        <f>(I173+I174+I175)/3</f>
        <v>98.653421633554089</v>
      </c>
      <c r="K173" s="52" t="s">
        <v>77</v>
      </c>
      <c r="L173" s="94" t="s">
        <v>95</v>
      </c>
      <c r="M173" s="113"/>
    </row>
    <row r="174" spans="1:13" ht="59.25" customHeight="1">
      <c r="A174" s="106"/>
      <c r="B174" s="99"/>
      <c r="C174" s="29" t="s">
        <v>36</v>
      </c>
      <c r="D174" s="29" t="s">
        <v>28</v>
      </c>
      <c r="E174" s="29" t="s">
        <v>33</v>
      </c>
      <c r="F174" s="29" t="s">
        <v>34</v>
      </c>
      <c r="G174" s="29">
        <v>1</v>
      </c>
      <c r="H174" s="29">
        <v>1</v>
      </c>
      <c r="I174" s="27">
        <f t="shared" si="12"/>
        <v>100</v>
      </c>
      <c r="J174" s="121"/>
      <c r="K174" s="52" t="s">
        <v>78</v>
      </c>
      <c r="L174" s="94" t="s">
        <v>95</v>
      </c>
      <c r="M174" s="113"/>
    </row>
    <row r="175" spans="1:13" ht="35.25" customHeight="1">
      <c r="A175" s="106"/>
      <c r="B175" s="101"/>
      <c r="C175" s="29" t="s">
        <v>35</v>
      </c>
      <c r="D175" s="29" t="s">
        <v>28</v>
      </c>
      <c r="E175" s="29" t="s">
        <v>33</v>
      </c>
      <c r="F175" s="29" t="s">
        <v>34</v>
      </c>
      <c r="G175" s="29">
        <v>151</v>
      </c>
      <c r="H175" s="29">
        <v>160</v>
      </c>
      <c r="I175" s="27">
        <f t="shared" si="8"/>
        <v>105.96026490066225</v>
      </c>
      <c r="J175" s="121"/>
      <c r="K175" s="52" t="s">
        <v>79</v>
      </c>
      <c r="L175" s="94" t="s">
        <v>95</v>
      </c>
      <c r="M175" s="113"/>
    </row>
    <row r="176" spans="1:13" ht="48" customHeight="1">
      <c r="A176" s="106"/>
      <c r="B176" s="102" t="s">
        <v>37</v>
      </c>
      <c r="C176" s="102" t="s">
        <v>35</v>
      </c>
      <c r="D176" s="12" t="s">
        <v>50</v>
      </c>
      <c r="E176" s="29" t="s">
        <v>63</v>
      </c>
      <c r="F176" s="12" t="s">
        <v>52</v>
      </c>
      <c r="G176" s="29">
        <v>100</v>
      </c>
      <c r="H176" s="29">
        <v>100</v>
      </c>
      <c r="I176" s="27">
        <f t="shared" si="8"/>
        <v>100</v>
      </c>
      <c r="J176" s="121">
        <f>(I176+I177)/2</f>
        <v>100</v>
      </c>
      <c r="K176" s="75" t="s">
        <v>78</v>
      </c>
      <c r="L176" s="94" t="s">
        <v>118</v>
      </c>
      <c r="M176" s="113"/>
    </row>
    <row r="177" spans="1:13" ht="50.25" customHeight="1">
      <c r="A177" s="106"/>
      <c r="B177" s="99"/>
      <c r="C177" s="99"/>
      <c r="D177" s="12" t="s">
        <v>50</v>
      </c>
      <c r="E177" s="29" t="s">
        <v>64</v>
      </c>
      <c r="F177" s="12" t="s">
        <v>52</v>
      </c>
      <c r="G177" s="29">
        <v>100</v>
      </c>
      <c r="H177" s="29">
        <v>100</v>
      </c>
      <c r="I177" s="27">
        <f t="shared" si="8"/>
        <v>100</v>
      </c>
      <c r="J177" s="121"/>
      <c r="K177" s="52" t="s">
        <v>78</v>
      </c>
      <c r="L177" s="94" t="s">
        <v>115</v>
      </c>
      <c r="M177" s="113"/>
    </row>
    <row r="178" spans="1:13" ht="44.25" customHeight="1">
      <c r="A178" s="106"/>
      <c r="B178" s="101"/>
      <c r="C178" s="101"/>
      <c r="D178" s="29" t="s">
        <v>28</v>
      </c>
      <c r="E178" s="29" t="s">
        <v>33</v>
      </c>
      <c r="F178" s="29" t="s">
        <v>34</v>
      </c>
      <c r="G178" s="29">
        <v>21</v>
      </c>
      <c r="H178" s="29">
        <v>17</v>
      </c>
      <c r="I178" s="27">
        <f t="shared" si="8"/>
        <v>80.952380952380949</v>
      </c>
      <c r="J178" s="48">
        <f>I178</f>
        <v>80.952380952380949</v>
      </c>
      <c r="K178" s="52" t="s">
        <v>77</v>
      </c>
      <c r="L178" s="94" t="s">
        <v>95</v>
      </c>
      <c r="M178" s="113"/>
    </row>
    <row r="179" spans="1:13" ht="51" customHeight="1">
      <c r="A179" s="106"/>
      <c r="B179" s="102" t="s">
        <v>39</v>
      </c>
      <c r="C179" s="22" t="s">
        <v>44</v>
      </c>
      <c r="D179" s="12" t="s">
        <v>50</v>
      </c>
      <c r="E179" s="29" t="s">
        <v>62</v>
      </c>
      <c r="F179" s="12" t="s">
        <v>52</v>
      </c>
      <c r="G179" s="29">
        <v>100</v>
      </c>
      <c r="H179" s="29">
        <v>100</v>
      </c>
      <c r="I179" s="27">
        <f t="shared" si="8"/>
        <v>100</v>
      </c>
      <c r="J179" s="129">
        <f>(I179+I180+I181+I182)/4</f>
        <v>98.912499999999994</v>
      </c>
      <c r="K179" s="29"/>
      <c r="L179" s="94" t="s">
        <v>118</v>
      </c>
      <c r="M179" s="113"/>
    </row>
    <row r="180" spans="1:13" ht="65.25" customHeight="1">
      <c r="A180" s="106"/>
      <c r="B180" s="99"/>
      <c r="C180" s="22" t="s">
        <v>36</v>
      </c>
      <c r="D180" s="12" t="s">
        <v>50</v>
      </c>
      <c r="E180" s="29" t="s">
        <v>62</v>
      </c>
      <c r="F180" s="12" t="s">
        <v>52</v>
      </c>
      <c r="G180" s="29">
        <v>100</v>
      </c>
      <c r="H180" s="29">
        <v>100</v>
      </c>
      <c r="I180" s="27">
        <f t="shared" si="8"/>
        <v>100</v>
      </c>
      <c r="J180" s="129"/>
      <c r="K180" s="29"/>
      <c r="L180" s="94" t="s">
        <v>118</v>
      </c>
      <c r="M180" s="113"/>
    </row>
    <row r="181" spans="1:13" ht="48.75" customHeight="1">
      <c r="A181" s="106"/>
      <c r="B181" s="99"/>
      <c r="C181" s="102" t="s">
        <v>35</v>
      </c>
      <c r="D181" s="12" t="s">
        <v>50</v>
      </c>
      <c r="E181" s="29" t="s">
        <v>62</v>
      </c>
      <c r="F181" s="12" t="s">
        <v>52</v>
      </c>
      <c r="G181" s="29">
        <v>100</v>
      </c>
      <c r="H181" s="29">
        <v>100</v>
      </c>
      <c r="I181" s="27">
        <f t="shared" si="8"/>
        <v>100</v>
      </c>
      <c r="J181" s="129"/>
      <c r="K181" s="29"/>
      <c r="L181" s="94" t="s">
        <v>118</v>
      </c>
      <c r="M181" s="113"/>
    </row>
    <row r="182" spans="1:13" ht="123.75" customHeight="1">
      <c r="A182" s="106"/>
      <c r="B182" s="99"/>
      <c r="C182" s="99"/>
      <c r="D182" s="12" t="s">
        <v>50</v>
      </c>
      <c r="E182" s="29" t="s">
        <v>66</v>
      </c>
      <c r="F182" s="12" t="s">
        <v>52</v>
      </c>
      <c r="G182" s="29">
        <v>100</v>
      </c>
      <c r="H182" s="29">
        <v>95.65</v>
      </c>
      <c r="I182" s="27">
        <f t="shared" si="8"/>
        <v>95.65</v>
      </c>
      <c r="J182" s="129"/>
      <c r="K182" s="92" t="s">
        <v>99</v>
      </c>
      <c r="L182" s="94" t="s">
        <v>117</v>
      </c>
      <c r="M182" s="113"/>
    </row>
    <row r="183" spans="1:13" ht="45">
      <c r="A183" s="106"/>
      <c r="B183" s="99"/>
      <c r="C183" s="22" t="s">
        <v>44</v>
      </c>
      <c r="D183" s="29" t="s">
        <v>28</v>
      </c>
      <c r="E183" s="29" t="s">
        <v>33</v>
      </c>
      <c r="F183" s="29" t="s">
        <v>34</v>
      </c>
      <c r="G183" s="29">
        <v>11</v>
      </c>
      <c r="H183" s="29">
        <v>9</v>
      </c>
      <c r="I183" s="27">
        <f t="shared" ref="I183:I184" si="13">(H183/G183)*100</f>
        <v>81.818181818181827</v>
      </c>
      <c r="J183" s="132">
        <f>(I183+I184+I185)/3</f>
        <v>94.772727272727266</v>
      </c>
      <c r="K183" s="52" t="s">
        <v>77</v>
      </c>
      <c r="L183" s="94" t="s">
        <v>95</v>
      </c>
      <c r="M183" s="113"/>
    </row>
    <row r="184" spans="1:13" ht="66.75" customHeight="1">
      <c r="A184" s="106"/>
      <c r="B184" s="99"/>
      <c r="C184" s="22" t="s">
        <v>36</v>
      </c>
      <c r="D184" s="29" t="s">
        <v>28</v>
      </c>
      <c r="E184" s="29" t="s">
        <v>33</v>
      </c>
      <c r="F184" s="29" t="s">
        <v>34</v>
      </c>
      <c r="G184" s="29">
        <v>1</v>
      </c>
      <c r="H184" s="29">
        <v>1</v>
      </c>
      <c r="I184" s="27">
        <f t="shared" si="13"/>
        <v>100</v>
      </c>
      <c r="J184" s="132"/>
      <c r="K184" s="52" t="s">
        <v>78</v>
      </c>
      <c r="L184" s="94" t="s">
        <v>95</v>
      </c>
      <c r="M184" s="113"/>
    </row>
    <row r="185" spans="1:13" ht="37.5" customHeight="1">
      <c r="A185" s="106"/>
      <c r="B185" s="101"/>
      <c r="C185" s="22" t="s">
        <v>35</v>
      </c>
      <c r="D185" s="29" t="s">
        <v>28</v>
      </c>
      <c r="E185" s="29" t="s">
        <v>33</v>
      </c>
      <c r="F185" s="29" t="s">
        <v>34</v>
      </c>
      <c r="G185" s="29">
        <v>160</v>
      </c>
      <c r="H185" s="29">
        <v>164</v>
      </c>
      <c r="I185" s="27">
        <f t="shared" si="8"/>
        <v>102.49999999999999</v>
      </c>
      <c r="J185" s="133"/>
      <c r="K185" s="52" t="s">
        <v>79</v>
      </c>
      <c r="L185" s="94" t="s">
        <v>95</v>
      </c>
      <c r="M185" s="113"/>
    </row>
    <row r="186" spans="1:13" ht="74.25" customHeight="1">
      <c r="A186" s="106"/>
      <c r="B186" s="102" t="s">
        <v>29</v>
      </c>
      <c r="C186" s="102" t="s">
        <v>35</v>
      </c>
      <c r="D186" s="12" t="s">
        <v>50</v>
      </c>
      <c r="E186" s="29" t="s">
        <v>67</v>
      </c>
      <c r="F186" s="12" t="s">
        <v>52</v>
      </c>
      <c r="G186" s="29">
        <v>100</v>
      </c>
      <c r="H186" s="29">
        <v>100</v>
      </c>
      <c r="I186" s="27">
        <f t="shared" si="8"/>
        <v>100</v>
      </c>
      <c r="J186" s="129">
        <f>(I186+I187+I188)/3</f>
        <v>100</v>
      </c>
      <c r="K186" s="52" t="s">
        <v>78</v>
      </c>
      <c r="L186" s="94" t="s">
        <v>114</v>
      </c>
      <c r="M186" s="113"/>
    </row>
    <row r="187" spans="1:13" ht="59.25" customHeight="1">
      <c r="A187" s="106"/>
      <c r="B187" s="99"/>
      <c r="C187" s="99"/>
      <c r="D187" s="12" t="s">
        <v>50</v>
      </c>
      <c r="E187" s="29" t="s">
        <v>68</v>
      </c>
      <c r="F187" s="12" t="s">
        <v>52</v>
      </c>
      <c r="G187" s="29">
        <v>80</v>
      </c>
      <c r="H187" s="29">
        <v>80</v>
      </c>
      <c r="I187" s="27">
        <f t="shared" si="8"/>
        <v>100</v>
      </c>
      <c r="J187" s="129"/>
      <c r="K187" s="52" t="s">
        <v>78</v>
      </c>
      <c r="L187" s="147" t="s">
        <v>113</v>
      </c>
      <c r="M187" s="113"/>
    </row>
    <row r="188" spans="1:13" ht="63.75" customHeight="1">
      <c r="A188" s="106"/>
      <c r="B188" s="99"/>
      <c r="C188" s="99"/>
      <c r="D188" s="12" t="s">
        <v>50</v>
      </c>
      <c r="E188" s="29" t="s">
        <v>57</v>
      </c>
      <c r="F188" s="12" t="s">
        <v>52</v>
      </c>
      <c r="G188" s="29">
        <v>20</v>
      </c>
      <c r="H188" s="29">
        <v>20</v>
      </c>
      <c r="I188" s="27">
        <f t="shared" si="8"/>
        <v>100</v>
      </c>
      <c r="J188" s="129"/>
      <c r="K188" s="52" t="s">
        <v>78</v>
      </c>
      <c r="L188" s="94" t="s">
        <v>113</v>
      </c>
      <c r="M188" s="113"/>
    </row>
    <row r="189" spans="1:13" ht="82.5" customHeight="1" thickBot="1">
      <c r="A189" s="112"/>
      <c r="B189" s="100"/>
      <c r="C189" s="100"/>
      <c r="D189" s="30" t="s">
        <v>28</v>
      </c>
      <c r="E189" s="30" t="s">
        <v>30</v>
      </c>
      <c r="F189" s="30" t="s">
        <v>31</v>
      </c>
      <c r="G189" s="17">
        <v>10944</v>
      </c>
      <c r="H189" s="17">
        <v>10944</v>
      </c>
      <c r="I189" s="76">
        <f t="shared" si="8"/>
        <v>100</v>
      </c>
      <c r="J189" s="51">
        <f>I189</f>
        <v>100</v>
      </c>
      <c r="K189" s="78" t="s">
        <v>78</v>
      </c>
      <c r="L189" s="95" t="s">
        <v>114</v>
      </c>
      <c r="M189" s="115"/>
    </row>
    <row r="190" spans="1:13" ht="48" customHeight="1">
      <c r="A190" s="111" t="s">
        <v>25</v>
      </c>
      <c r="B190" s="98" t="s">
        <v>32</v>
      </c>
      <c r="C190" s="19" t="s">
        <v>44</v>
      </c>
      <c r="D190" s="31" t="s">
        <v>50</v>
      </c>
      <c r="E190" s="31" t="s">
        <v>62</v>
      </c>
      <c r="F190" s="31" t="s">
        <v>52</v>
      </c>
      <c r="G190" s="31">
        <v>100</v>
      </c>
      <c r="H190" s="31">
        <v>100</v>
      </c>
      <c r="I190" s="14">
        <f t="shared" si="8"/>
        <v>100</v>
      </c>
      <c r="J190" s="119">
        <f>(I190+I191+I192)/3</f>
        <v>100</v>
      </c>
      <c r="K190" s="72" t="s">
        <v>78</v>
      </c>
      <c r="L190" s="94" t="s">
        <v>118</v>
      </c>
      <c r="M190" s="114">
        <v>101.14</v>
      </c>
    </row>
    <row r="191" spans="1:13" ht="81" customHeight="1">
      <c r="A191" s="106"/>
      <c r="B191" s="99"/>
      <c r="C191" s="22" t="s">
        <v>45</v>
      </c>
      <c r="D191" s="29" t="s">
        <v>50</v>
      </c>
      <c r="E191" s="29" t="s">
        <v>63</v>
      </c>
      <c r="F191" s="29" t="s">
        <v>52</v>
      </c>
      <c r="G191" s="29">
        <v>100</v>
      </c>
      <c r="H191" s="29">
        <v>100</v>
      </c>
      <c r="I191" s="27">
        <f t="shared" si="8"/>
        <v>100</v>
      </c>
      <c r="J191" s="120"/>
      <c r="K191" s="70" t="s">
        <v>78</v>
      </c>
      <c r="L191" s="94" t="s">
        <v>118</v>
      </c>
      <c r="M191" s="113"/>
    </row>
    <row r="192" spans="1:13" ht="68.25" customHeight="1">
      <c r="A192" s="106"/>
      <c r="B192" s="99"/>
      <c r="C192" s="22" t="s">
        <v>35</v>
      </c>
      <c r="D192" s="29" t="s">
        <v>50</v>
      </c>
      <c r="E192" s="29" t="s">
        <v>61</v>
      </c>
      <c r="F192" s="29" t="s">
        <v>52</v>
      </c>
      <c r="G192" s="29">
        <v>98</v>
      </c>
      <c r="H192" s="29">
        <v>100</v>
      </c>
      <c r="I192" s="27">
        <v>100</v>
      </c>
      <c r="J192" s="120"/>
      <c r="K192" s="94" t="s">
        <v>103</v>
      </c>
      <c r="L192" s="94" t="s">
        <v>118</v>
      </c>
      <c r="M192" s="113"/>
    </row>
    <row r="193" spans="1:13" ht="51.75" customHeight="1">
      <c r="A193" s="106"/>
      <c r="B193" s="99"/>
      <c r="C193" s="29" t="s">
        <v>44</v>
      </c>
      <c r="D193" s="29" t="s">
        <v>28</v>
      </c>
      <c r="E193" s="29" t="s">
        <v>33</v>
      </c>
      <c r="F193" s="29" t="s">
        <v>34</v>
      </c>
      <c r="G193" s="29">
        <v>12</v>
      </c>
      <c r="H193" s="29">
        <v>14</v>
      </c>
      <c r="I193" s="27">
        <v>110</v>
      </c>
      <c r="J193" s="121">
        <f>(I193+I194+I195)/3</f>
        <v>104.97023809523809</v>
      </c>
      <c r="K193" s="92" t="s">
        <v>79</v>
      </c>
      <c r="L193" s="94" t="s">
        <v>95</v>
      </c>
      <c r="M193" s="113"/>
    </row>
    <row r="194" spans="1:13" ht="78" customHeight="1">
      <c r="A194" s="106"/>
      <c r="B194" s="99"/>
      <c r="C194" s="22" t="s">
        <v>45</v>
      </c>
      <c r="D194" s="29" t="s">
        <v>28</v>
      </c>
      <c r="E194" s="29" t="s">
        <v>33</v>
      </c>
      <c r="F194" s="29" t="s">
        <v>34</v>
      </c>
      <c r="G194" s="29">
        <v>2</v>
      </c>
      <c r="H194" s="29">
        <v>2</v>
      </c>
      <c r="I194" s="27">
        <f t="shared" ref="I194" si="14">(H194/G194)*100</f>
        <v>100</v>
      </c>
      <c r="J194" s="121"/>
      <c r="K194" s="70" t="s">
        <v>78</v>
      </c>
      <c r="L194" s="94" t="s">
        <v>95</v>
      </c>
      <c r="M194" s="113"/>
    </row>
    <row r="195" spans="1:13" ht="29.25" customHeight="1">
      <c r="A195" s="106"/>
      <c r="B195" s="101"/>
      <c r="C195" s="22" t="s">
        <v>35</v>
      </c>
      <c r="D195" s="29" t="s">
        <v>28</v>
      </c>
      <c r="E195" s="29" t="s">
        <v>33</v>
      </c>
      <c r="F195" s="29" t="s">
        <v>34</v>
      </c>
      <c r="G195" s="29">
        <v>224</v>
      </c>
      <c r="H195" s="29">
        <v>235</v>
      </c>
      <c r="I195" s="27">
        <f t="shared" si="8"/>
        <v>104.91071428571428</v>
      </c>
      <c r="J195" s="121"/>
      <c r="K195" s="92" t="s">
        <v>79</v>
      </c>
      <c r="L195" s="94" t="s">
        <v>95</v>
      </c>
      <c r="M195" s="113"/>
    </row>
    <row r="196" spans="1:13" ht="44.25" customHeight="1">
      <c r="A196" s="106"/>
      <c r="B196" s="102" t="s">
        <v>37</v>
      </c>
      <c r="C196" s="102" t="s">
        <v>35</v>
      </c>
      <c r="D196" s="29" t="s">
        <v>50</v>
      </c>
      <c r="E196" s="29" t="s">
        <v>63</v>
      </c>
      <c r="F196" s="29" t="s">
        <v>52</v>
      </c>
      <c r="G196" s="29">
        <v>100</v>
      </c>
      <c r="H196" s="29">
        <v>100</v>
      </c>
      <c r="I196" s="27">
        <f t="shared" ref="I196:I231" si="15">(H196/G196)*100</f>
        <v>100</v>
      </c>
      <c r="J196" s="121">
        <f>(I196+I197)/3</f>
        <v>61.9</v>
      </c>
      <c r="K196" s="70" t="s">
        <v>78</v>
      </c>
      <c r="L196" s="94" t="s">
        <v>118</v>
      </c>
      <c r="M196" s="113"/>
    </row>
    <row r="197" spans="1:13" ht="134.25" customHeight="1">
      <c r="A197" s="106"/>
      <c r="B197" s="99"/>
      <c r="C197" s="99"/>
      <c r="D197" s="29" t="s">
        <v>50</v>
      </c>
      <c r="E197" s="29" t="s">
        <v>64</v>
      </c>
      <c r="F197" s="29" t="s">
        <v>52</v>
      </c>
      <c r="G197" s="29">
        <v>100</v>
      </c>
      <c r="H197" s="29">
        <v>85.7</v>
      </c>
      <c r="I197" s="27">
        <f t="shared" si="15"/>
        <v>85.7</v>
      </c>
      <c r="J197" s="121"/>
      <c r="K197" s="94" t="s">
        <v>110</v>
      </c>
      <c r="L197" s="94" t="s">
        <v>115</v>
      </c>
      <c r="M197" s="113"/>
    </row>
    <row r="198" spans="1:13" ht="47.25" customHeight="1">
      <c r="A198" s="106"/>
      <c r="B198" s="101"/>
      <c r="C198" s="101"/>
      <c r="D198" s="29" t="s">
        <v>28</v>
      </c>
      <c r="E198" s="29" t="s">
        <v>33</v>
      </c>
      <c r="F198" s="29" t="s">
        <v>34</v>
      </c>
      <c r="G198" s="29">
        <v>40</v>
      </c>
      <c r="H198" s="29">
        <v>42</v>
      </c>
      <c r="I198" s="27">
        <f t="shared" si="15"/>
        <v>105</v>
      </c>
      <c r="J198" s="48">
        <f>I198</f>
        <v>105</v>
      </c>
      <c r="K198" s="92" t="s">
        <v>79</v>
      </c>
      <c r="L198" s="94" t="s">
        <v>95</v>
      </c>
      <c r="M198" s="113"/>
    </row>
    <row r="199" spans="1:13" ht="53.25" customHeight="1">
      <c r="A199" s="106"/>
      <c r="B199" s="108" t="s">
        <v>39</v>
      </c>
      <c r="C199" s="22" t="s">
        <v>44</v>
      </c>
      <c r="D199" s="29" t="s">
        <v>50</v>
      </c>
      <c r="E199" s="29" t="s">
        <v>62</v>
      </c>
      <c r="F199" s="29" t="s">
        <v>52</v>
      </c>
      <c r="G199" s="29">
        <v>100</v>
      </c>
      <c r="H199" s="29">
        <v>100</v>
      </c>
      <c r="I199" s="27">
        <f t="shared" si="15"/>
        <v>100</v>
      </c>
      <c r="J199" s="121">
        <f>(I199+I200+I201)/3</f>
        <v>100</v>
      </c>
      <c r="K199" s="70" t="s">
        <v>78</v>
      </c>
      <c r="L199" s="94" t="s">
        <v>118</v>
      </c>
      <c r="M199" s="113"/>
    </row>
    <row r="200" spans="1:13" ht="48.75" customHeight="1">
      <c r="A200" s="106"/>
      <c r="B200" s="108"/>
      <c r="C200" s="102" t="s">
        <v>35</v>
      </c>
      <c r="D200" s="29" t="s">
        <v>50</v>
      </c>
      <c r="E200" s="29" t="s">
        <v>62</v>
      </c>
      <c r="F200" s="29" t="s">
        <v>52</v>
      </c>
      <c r="G200" s="29">
        <v>100</v>
      </c>
      <c r="H200" s="29">
        <v>100</v>
      </c>
      <c r="I200" s="27">
        <f t="shared" si="15"/>
        <v>100</v>
      </c>
      <c r="J200" s="121"/>
      <c r="K200" s="70" t="s">
        <v>78</v>
      </c>
      <c r="L200" s="94" t="s">
        <v>118</v>
      </c>
      <c r="M200" s="113"/>
    </row>
    <row r="201" spans="1:13" ht="129" customHeight="1">
      <c r="A201" s="106"/>
      <c r="B201" s="108"/>
      <c r="C201" s="101"/>
      <c r="D201" s="29" t="s">
        <v>50</v>
      </c>
      <c r="E201" s="29" t="s">
        <v>66</v>
      </c>
      <c r="F201" s="29" t="s">
        <v>52</v>
      </c>
      <c r="G201" s="29">
        <v>100</v>
      </c>
      <c r="H201" s="29">
        <v>100</v>
      </c>
      <c r="I201" s="27">
        <f t="shared" si="15"/>
        <v>100</v>
      </c>
      <c r="J201" s="121"/>
      <c r="K201" s="70" t="s">
        <v>78</v>
      </c>
      <c r="L201" s="94" t="s">
        <v>117</v>
      </c>
      <c r="M201" s="113"/>
    </row>
    <row r="202" spans="1:13" ht="48.75" customHeight="1">
      <c r="A202" s="106"/>
      <c r="B202" s="108"/>
      <c r="C202" s="22" t="s">
        <v>44</v>
      </c>
      <c r="D202" s="29" t="s">
        <v>28</v>
      </c>
      <c r="E202" s="29" t="s">
        <v>33</v>
      </c>
      <c r="F202" s="29" t="s">
        <v>34</v>
      </c>
      <c r="G202" s="29">
        <v>6</v>
      </c>
      <c r="H202" s="29">
        <v>12</v>
      </c>
      <c r="I202" s="27">
        <v>110</v>
      </c>
      <c r="J202" s="120">
        <f>(I202+I203)/2</f>
        <v>106.31578947368422</v>
      </c>
      <c r="K202" s="92" t="s">
        <v>79</v>
      </c>
      <c r="L202" s="94" t="s">
        <v>95</v>
      </c>
      <c r="M202" s="113"/>
    </row>
    <row r="203" spans="1:13" ht="33" customHeight="1">
      <c r="A203" s="106"/>
      <c r="B203" s="108"/>
      <c r="C203" s="22" t="s">
        <v>35</v>
      </c>
      <c r="D203" s="29" t="s">
        <v>28</v>
      </c>
      <c r="E203" s="29" t="s">
        <v>33</v>
      </c>
      <c r="F203" s="29" t="s">
        <v>34</v>
      </c>
      <c r="G203" s="29">
        <v>266</v>
      </c>
      <c r="H203" s="29">
        <v>273</v>
      </c>
      <c r="I203" s="27">
        <f t="shared" si="15"/>
        <v>102.63157894736842</v>
      </c>
      <c r="J203" s="131"/>
      <c r="K203" s="92" t="s">
        <v>79</v>
      </c>
      <c r="L203" s="94" t="s">
        <v>95</v>
      </c>
      <c r="M203" s="113"/>
    </row>
    <row r="204" spans="1:13" ht="33" customHeight="1">
      <c r="A204" s="106"/>
      <c r="B204" s="102" t="s">
        <v>29</v>
      </c>
      <c r="C204" s="102" t="s">
        <v>35</v>
      </c>
      <c r="D204" s="29" t="s">
        <v>50</v>
      </c>
      <c r="E204" s="29" t="s">
        <v>58</v>
      </c>
      <c r="F204" s="29" t="s">
        <v>52</v>
      </c>
      <c r="G204" s="29">
        <v>100</v>
      </c>
      <c r="H204" s="29">
        <v>100</v>
      </c>
      <c r="I204" s="27">
        <f t="shared" si="15"/>
        <v>100</v>
      </c>
      <c r="J204" s="121">
        <f>(I204+I205+I206)/3</f>
        <v>100</v>
      </c>
      <c r="K204" s="70" t="s">
        <v>78</v>
      </c>
      <c r="L204" s="94" t="s">
        <v>114</v>
      </c>
      <c r="M204" s="113"/>
    </row>
    <row r="205" spans="1:13" ht="72" customHeight="1">
      <c r="A205" s="106"/>
      <c r="B205" s="99"/>
      <c r="C205" s="99"/>
      <c r="D205" s="29" t="s">
        <v>50</v>
      </c>
      <c r="E205" s="29" t="s">
        <v>68</v>
      </c>
      <c r="F205" s="29" t="s">
        <v>52</v>
      </c>
      <c r="G205" s="29">
        <v>70</v>
      </c>
      <c r="H205" s="29">
        <v>70</v>
      </c>
      <c r="I205" s="27">
        <f t="shared" si="15"/>
        <v>100</v>
      </c>
      <c r="J205" s="121"/>
      <c r="K205" s="70" t="s">
        <v>78</v>
      </c>
      <c r="L205" s="147" t="s">
        <v>113</v>
      </c>
      <c r="M205" s="113"/>
    </row>
    <row r="206" spans="1:13" ht="83.25" customHeight="1">
      <c r="A206" s="106"/>
      <c r="B206" s="99"/>
      <c r="C206" s="99"/>
      <c r="D206" s="29" t="s">
        <v>50</v>
      </c>
      <c r="E206" s="29" t="s">
        <v>57</v>
      </c>
      <c r="F206" s="29" t="s">
        <v>52</v>
      </c>
      <c r="G206" s="28">
        <v>12</v>
      </c>
      <c r="H206" s="28">
        <v>12</v>
      </c>
      <c r="I206" s="27">
        <f t="shared" si="15"/>
        <v>100</v>
      </c>
      <c r="J206" s="121"/>
      <c r="K206" s="70" t="s">
        <v>78</v>
      </c>
      <c r="L206" s="94" t="s">
        <v>113</v>
      </c>
      <c r="M206" s="113"/>
    </row>
    <row r="207" spans="1:13" ht="72" customHeight="1" thickBot="1">
      <c r="A207" s="112"/>
      <c r="B207" s="100"/>
      <c r="C207" s="100"/>
      <c r="D207" s="30" t="s">
        <v>28</v>
      </c>
      <c r="E207" s="30" t="s">
        <v>30</v>
      </c>
      <c r="F207" s="30" t="s">
        <v>31</v>
      </c>
      <c r="G207" s="17">
        <v>38556</v>
      </c>
      <c r="H207" s="17">
        <v>38556</v>
      </c>
      <c r="I207" s="33">
        <f t="shared" si="15"/>
        <v>100</v>
      </c>
      <c r="J207" s="46">
        <f>I207</f>
        <v>100</v>
      </c>
      <c r="K207" s="71" t="s">
        <v>78</v>
      </c>
      <c r="L207" s="95" t="s">
        <v>114</v>
      </c>
      <c r="M207" s="115"/>
    </row>
    <row r="208" spans="1:13" ht="63.75" customHeight="1">
      <c r="A208" s="106" t="s">
        <v>26</v>
      </c>
      <c r="B208" s="99" t="s">
        <v>32</v>
      </c>
      <c r="C208" s="23" t="s">
        <v>35</v>
      </c>
      <c r="D208" s="20" t="s">
        <v>50</v>
      </c>
      <c r="E208" s="20" t="s">
        <v>61</v>
      </c>
      <c r="F208" s="20" t="s">
        <v>52</v>
      </c>
      <c r="G208" s="21">
        <v>100</v>
      </c>
      <c r="H208" s="21">
        <v>100</v>
      </c>
      <c r="I208" s="27">
        <f t="shared" si="15"/>
        <v>100</v>
      </c>
      <c r="J208" s="120">
        <f>(I208+I209)/2</f>
        <v>100</v>
      </c>
      <c r="K208" s="68" t="s">
        <v>78</v>
      </c>
      <c r="L208" s="94" t="s">
        <v>118</v>
      </c>
      <c r="M208" s="113">
        <f>(J208+J210+J212+J214+J215+J218+J220+J223)/8</f>
        <v>100</v>
      </c>
    </row>
    <row r="209" spans="1:13" ht="52.5" customHeight="1">
      <c r="A209" s="106"/>
      <c r="B209" s="99"/>
      <c r="C209" s="22" t="s">
        <v>44</v>
      </c>
      <c r="D209" s="10" t="s">
        <v>50</v>
      </c>
      <c r="E209" s="10" t="s">
        <v>62</v>
      </c>
      <c r="F209" s="10" t="s">
        <v>52</v>
      </c>
      <c r="G209" s="10">
        <v>100</v>
      </c>
      <c r="H209" s="10">
        <v>100</v>
      </c>
      <c r="I209" s="27">
        <f t="shared" si="15"/>
        <v>100</v>
      </c>
      <c r="J209" s="120"/>
      <c r="K209" s="70" t="s">
        <v>78</v>
      </c>
      <c r="L209" s="94" t="s">
        <v>118</v>
      </c>
      <c r="M209" s="113"/>
    </row>
    <row r="210" spans="1:13" ht="36" customHeight="1">
      <c r="A210" s="106"/>
      <c r="B210" s="99"/>
      <c r="C210" s="29" t="s">
        <v>35</v>
      </c>
      <c r="D210" s="29" t="s">
        <v>28</v>
      </c>
      <c r="E210" s="29" t="s">
        <v>33</v>
      </c>
      <c r="F210" s="29" t="s">
        <v>34</v>
      </c>
      <c r="G210" s="29">
        <v>31</v>
      </c>
      <c r="H210" s="29">
        <v>31</v>
      </c>
      <c r="I210" s="27">
        <f t="shared" ref="I210" si="16">(H210/G210)*100</f>
        <v>100</v>
      </c>
      <c r="J210" s="121">
        <f>(I210+I211)/2</f>
        <v>100</v>
      </c>
      <c r="K210" s="70" t="s">
        <v>78</v>
      </c>
      <c r="L210" s="94" t="s">
        <v>95</v>
      </c>
      <c r="M210" s="113"/>
    </row>
    <row r="211" spans="1:13" ht="50.25" customHeight="1">
      <c r="A211" s="106"/>
      <c r="B211" s="101"/>
      <c r="C211" s="22" t="s">
        <v>44</v>
      </c>
      <c r="D211" s="10" t="s">
        <v>28</v>
      </c>
      <c r="E211" s="10" t="s">
        <v>33</v>
      </c>
      <c r="F211" s="10" t="s">
        <v>34</v>
      </c>
      <c r="G211" s="10">
        <v>12</v>
      </c>
      <c r="H211" s="10">
        <v>12</v>
      </c>
      <c r="I211" s="27">
        <f t="shared" si="15"/>
        <v>100</v>
      </c>
      <c r="J211" s="121"/>
      <c r="K211" s="70" t="s">
        <v>78</v>
      </c>
      <c r="L211" s="94" t="s">
        <v>95</v>
      </c>
      <c r="M211" s="113"/>
    </row>
    <row r="212" spans="1:13" ht="50.25" customHeight="1">
      <c r="A212" s="106"/>
      <c r="B212" s="102" t="s">
        <v>37</v>
      </c>
      <c r="C212" s="102" t="s">
        <v>35</v>
      </c>
      <c r="D212" s="10" t="s">
        <v>50</v>
      </c>
      <c r="E212" s="10" t="s">
        <v>63</v>
      </c>
      <c r="F212" s="10" t="s">
        <v>52</v>
      </c>
      <c r="G212" s="10">
        <v>100</v>
      </c>
      <c r="H212" s="10">
        <v>100</v>
      </c>
      <c r="I212" s="27">
        <f t="shared" si="15"/>
        <v>100</v>
      </c>
      <c r="J212" s="121">
        <f>(I212+I213)/2</f>
        <v>100</v>
      </c>
      <c r="K212" s="70" t="s">
        <v>78</v>
      </c>
      <c r="L212" s="94" t="s">
        <v>118</v>
      </c>
      <c r="M212" s="113"/>
    </row>
    <row r="213" spans="1:13" ht="140.25" customHeight="1">
      <c r="A213" s="106"/>
      <c r="B213" s="99"/>
      <c r="C213" s="99"/>
      <c r="D213" s="10" t="s">
        <v>50</v>
      </c>
      <c r="E213" s="10" t="s">
        <v>65</v>
      </c>
      <c r="F213" s="10" t="s">
        <v>52</v>
      </c>
      <c r="G213" s="10">
        <v>100</v>
      </c>
      <c r="H213" s="10">
        <v>100</v>
      </c>
      <c r="I213" s="27">
        <f t="shared" si="15"/>
        <v>100</v>
      </c>
      <c r="J213" s="121"/>
      <c r="K213" s="70" t="s">
        <v>78</v>
      </c>
      <c r="L213" s="94" t="s">
        <v>115</v>
      </c>
      <c r="M213" s="113"/>
    </row>
    <row r="214" spans="1:13" ht="49.5" customHeight="1">
      <c r="A214" s="106"/>
      <c r="B214" s="101"/>
      <c r="C214" s="101"/>
      <c r="D214" s="10" t="s">
        <v>28</v>
      </c>
      <c r="E214" s="10" t="s">
        <v>33</v>
      </c>
      <c r="F214" s="10" t="s">
        <v>34</v>
      </c>
      <c r="G214" s="10">
        <v>11</v>
      </c>
      <c r="H214" s="10">
        <v>11</v>
      </c>
      <c r="I214" s="27">
        <f t="shared" si="15"/>
        <v>100</v>
      </c>
      <c r="J214" s="48">
        <f>I214</f>
        <v>100</v>
      </c>
      <c r="K214" s="70" t="s">
        <v>78</v>
      </c>
      <c r="L214" s="94" t="s">
        <v>95</v>
      </c>
      <c r="M214" s="113"/>
    </row>
    <row r="215" spans="1:13" ht="64.5" customHeight="1">
      <c r="A215" s="106"/>
      <c r="B215" s="108" t="s">
        <v>39</v>
      </c>
      <c r="C215" s="22" t="s">
        <v>44</v>
      </c>
      <c r="D215" s="10" t="s">
        <v>50</v>
      </c>
      <c r="E215" s="10" t="s">
        <v>62</v>
      </c>
      <c r="F215" s="10" t="s">
        <v>52</v>
      </c>
      <c r="G215" s="10">
        <v>100</v>
      </c>
      <c r="H215" s="10">
        <v>100</v>
      </c>
      <c r="I215" s="27">
        <f t="shared" si="15"/>
        <v>100</v>
      </c>
      <c r="J215" s="121">
        <f>(I215+I216+I217)/3</f>
        <v>100</v>
      </c>
      <c r="K215" s="70" t="s">
        <v>78</v>
      </c>
      <c r="L215" s="94" t="s">
        <v>118</v>
      </c>
      <c r="M215" s="113"/>
    </row>
    <row r="216" spans="1:13" ht="51" customHeight="1">
      <c r="A216" s="106"/>
      <c r="B216" s="108"/>
      <c r="C216" s="108" t="s">
        <v>35</v>
      </c>
      <c r="D216" s="10" t="s">
        <v>50</v>
      </c>
      <c r="E216" s="10" t="s">
        <v>62</v>
      </c>
      <c r="F216" s="10" t="s">
        <v>52</v>
      </c>
      <c r="G216" s="10">
        <v>100</v>
      </c>
      <c r="H216" s="10">
        <v>100</v>
      </c>
      <c r="I216" s="27">
        <f t="shared" si="15"/>
        <v>100</v>
      </c>
      <c r="J216" s="121"/>
      <c r="K216" s="70" t="s">
        <v>78</v>
      </c>
      <c r="L216" s="94" t="s">
        <v>118</v>
      </c>
      <c r="M216" s="113"/>
    </row>
    <row r="217" spans="1:13" ht="118.5" customHeight="1">
      <c r="A217" s="106"/>
      <c r="B217" s="108"/>
      <c r="C217" s="108"/>
      <c r="D217" s="10" t="s">
        <v>50</v>
      </c>
      <c r="E217" s="10" t="s">
        <v>66</v>
      </c>
      <c r="F217" s="10" t="s">
        <v>52</v>
      </c>
      <c r="G217" s="10">
        <v>100</v>
      </c>
      <c r="H217" s="10">
        <v>100</v>
      </c>
      <c r="I217" s="27">
        <f t="shared" si="15"/>
        <v>100</v>
      </c>
      <c r="J217" s="121"/>
      <c r="K217" s="70" t="s">
        <v>78</v>
      </c>
      <c r="L217" s="94" t="s">
        <v>117</v>
      </c>
      <c r="M217" s="113"/>
    </row>
    <row r="218" spans="1:13" ht="51" customHeight="1">
      <c r="A218" s="106"/>
      <c r="B218" s="108"/>
      <c r="C218" s="20" t="s">
        <v>44</v>
      </c>
      <c r="D218" s="29" t="s">
        <v>28</v>
      </c>
      <c r="E218" s="29" t="s">
        <v>33</v>
      </c>
      <c r="F218" s="29" t="s">
        <v>34</v>
      </c>
      <c r="G218" s="29">
        <v>15</v>
      </c>
      <c r="H218" s="29">
        <v>15</v>
      </c>
      <c r="I218" s="27">
        <f t="shared" ref="I218" si="17">(H218/G218)*100</f>
        <v>100</v>
      </c>
      <c r="J218" s="120">
        <f>(I218+I219)/2</f>
        <v>100</v>
      </c>
      <c r="K218" s="70" t="s">
        <v>78</v>
      </c>
      <c r="L218" s="94" t="s">
        <v>95</v>
      </c>
      <c r="M218" s="113"/>
    </row>
    <row r="219" spans="1:13" ht="30.75" customHeight="1">
      <c r="A219" s="106"/>
      <c r="B219" s="108"/>
      <c r="C219" s="20" t="s">
        <v>35</v>
      </c>
      <c r="D219" s="10" t="s">
        <v>28</v>
      </c>
      <c r="E219" s="10" t="s">
        <v>33</v>
      </c>
      <c r="F219" s="10" t="s">
        <v>34</v>
      </c>
      <c r="G219" s="10">
        <v>48</v>
      </c>
      <c r="H219" s="10">
        <v>48</v>
      </c>
      <c r="I219" s="27">
        <f t="shared" si="15"/>
        <v>100</v>
      </c>
      <c r="J219" s="131"/>
      <c r="K219" s="70" t="s">
        <v>78</v>
      </c>
      <c r="L219" s="94" t="s">
        <v>95</v>
      </c>
      <c r="M219" s="113"/>
    </row>
    <row r="220" spans="1:13" ht="92.25" customHeight="1" thickBot="1">
      <c r="A220" s="106"/>
      <c r="B220" s="102" t="s">
        <v>29</v>
      </c>
      <c r="C220" s="102" t="s">
        <v>35</v>
      </c>
      <c r="D220" s="10" t="s">
        <v>50</v>
      </c>
      <c r="E220" s="10" t="s">
        <v>67</v>
      </c>
      <c r="F220" s="10" t="s">
        <v>52</v>
      </c>
      <c r="G220" s="10">
        <v>100</v>
      </c>
      <c r="H220" s="10">
        <v>100</v>
      </c>
      <c r="I220" s="27">
        <f t="shared" si="15"/>
        <v>100</v>
      </c>
      <c r="J220" s="126">
        <f>(I220+I221+I222)/3</f>
        <v>100</v>
      </c>
      <c r="K220" s="70" t="s">
        <v>78</v>
      </c>
      <c r="L220" s="95" t="s">
        <v>114</v>
      </c>
      <c r="M220" s="113"/>
    </row>
    <row r="221" spans="1:13" ht="66" customHeight="1">
      <c r="A221" s="106"/>
      <c r="B221" s="99"/>
      <c r="C221" s="99"/>
      <c r="D221" s="10" t="s">
        <v>50</v>
      </c>
      <c r="E221" s="10" t="s">
        <v>68</v>
      </c>
      <c r="F221" s="10" t="s">
        <v>52</v>
      </c>
      <c r="G221" s="10">
        <v>30</v>
      </c>
      <c r="H221" s="10">
        <v>30</v>
      </c>
      <c r="I221" s="27">
        <f t="shared" si="15"/>
        <v>100</v>
      </c>
      <c r="J221" s="120"/>
      <c r="K221" s="70" t="s">
        <v>78</v>
      </c>
      <c r="L221" s="94" t="s">
        <v>113</v>
      </c>
      <c r="M221" s="113"/>
    </row>
    <row r="222" spans="1:13" ht="76.5" customHeight="1">
      <c r="A222" s="106"/>
      <c r="B222" s="99"/>
      <c r="C222" s="99"/>
      <c r="D222" s="10" t="s">
        <v>50</v>
      </c>
      <c r="E222" s="10" t="s">
        <v>57</v>
      </c>
      <c r="F222" s="10" t="s">
        <v>52</v>
      </c>
      <c r="G222" s="10">
        <v>10</v>
      </c>
      <c r="H222" s="10">
        <v>10</v>
      </c>
      <c r="I222" s="27">
        <f t="shared" si="15"/>
        <v>100</v>
      </c>
      <c r="J222" s="131"/>
      <c r="K222" s="70" t="s">
        <v>78</v>
      </c>
      <c r="L222" s="94" t="s">
        <v>113</v>
      </c>
      <c r="M222" s="113"/>
    </row>
    <row r="223" spans="1:13" ht="32.25" customHeight="1" thickBot="1">
      <c r="A223" s="106"/>
      <c r="B223" s="99"/>
      <c r="C223" s="99"/>
      <c r="D223" s="22" t="s">
        <v>28</v>
      </c>
      <c r="E223" s="22" t="s">
        <v>30</v>
      </c>
      <c r="F223" s="22" t="s">
        <v>31</v>
      </c>
      <c r="G223" s="24">
        <v>6426</v>
      </c>
      <c r="H223" s="24">
        <v>6426</v>
      </c>
      <c r="I223" s="26">
        <f t="shared" si="15"/>
        <v>100</v>
      </c>
      <c r="J223" s="45">
        <f>I223</f>
        <v>100</v>
      </c>
      <c r="K223" s="69" t="s">
        <v>78</v>
      </c>
      <c r="L223" s="149" t="s">
        <v>114</v>
      </c>
      <c r="M223" s="113"/>
    </row>
    <row r="224" spans="1:13" ht="82.5" customHeight="1">
      <c r="A224" s="111" t="s">
        <v>27</v>
      </c>
      <c r="B224" s="98" t="s">
        <v>29</v>
      </c>
      <c r="C224" s="98" t="s">
        <v>35</v>
      </c>
      <c r="D224" s="31" t="s">
        <v>50</v>
      </c>
      <c r="E224" s="31" t="s">
        <v>55</v>
      </c>
      <c r="F224" s="31" t="s">
        <v>52</v>
      </c>
      <c r="G224" s="18">
        <v>100</v>
      </c>
      <c r="H224" s="18">
        <v>100</v>
      </c>
      <c r="I224" s="14">
        <f t="shared" si="15"/>
        <v>100</v>
      </c>
      <c r="J224" s="145">
        <f>(I224+I225+I226+I227+I228+I229)/6</f>
        <v>100</v>
      </c>
      <c r="K224" s="85" t="s">
        <v>78</v>
      </c>
      <c r="L224" s="94" t="s">
        <v>114</v>
      </c>
      <c r="M224" s="116">
        <v>98.08</v>
      </c>
    </row>
    <row r="225" spans="1:13" ht="60.75" customHeight="1">
      <c r="A225" s="106"/>
      <c r="B225" s="99"/>
      <c r="C225" s="99"/>
      <c r="D225" s="29" t="s">
        <v>50</v>
      </c>
      <c r="E225" s="29" t="s">
        <v>56</v>
      </c>
      <c r="F225" s="29" t="s">
        <v>52</v>
      </c>
      <c r="G225" s="28">
        <v>30</v>
      </c>
      <c r="H225" s="28">
        <v>30</v>
      </c>
      <c r="I225" s="27">
        <f t="shared" si="15"/>
        <v>100</v>
      </c>
      <c r="J225" s="121"/>
      <c r="K225" s="83" t="s">
        <v>78</v>
      </c>
      <c r="L225" s="147" t="s">
        <v>113</v>
      </c>
      <c r="M225" s="117"/>
    </row>
    <row r="226" spans="1:13" ht="66.75" customHeight="1">
      <c r="A226" s="106"/>
      <c r="B226" s="99"/>
      <c r="C226" s="99"/>
      <c r="D226" s="29" t="s">
        <v>50</v>
      </c>
      <c r="E226" s="29" t="s">
        <v>57</v>
      </c>
      <c r="F226" s="29" t="s">
        <v>52</v>
      </c>
      <c r="G226" s="28">
        <v>20</v>
      </c>
      <c r="H226" s="28">
        <v>20</v>
      </c>
      <c r="I226" s="27">
        <f t="shared" si="15"/>
        <v>100</v>
      </c>
      <c r="J226" s="121"/>
      <c r="K226" s="83" t="s">
        <v>78</v>
      </c>
      <c r="L226" s="94" t="s">
        <v>113</v>
      </c>
      <c r="M226" s="117"/>
    </row>
    <row r="227" spans="1:13" ht="48.75" customHeight="1">
      <c r="A227" s="106"/>
      <c r="B227" s="99"/>
      <c r="C227" s="108" t="s">
        <v>43</v>
      </c>
      <c r="D227" s="29" t="s">
        <v>50</v>
      </c>
      <c r="E227" s="29" t="s">
        <v>58</v>
      </c>
      <c r="F227" s="29" t="s">
        <v>52</v>
      </c>
      <c r="G227" s="29">
        <v>100</v>
      </c>
      <c r="H227" s="29">
        <v>100</v>
      </c>
      <c r="I227" s="27">
        <f t="shared" si="15"/>
        <v>100</v>
      </c>
      <c r="J227" s="121"/>
      <c r="K227" s="83" t="s">
        <v>78</v>
      </c>
      <c r="L227" s="94" t="s">
        <v>114</v>
      </c>
      <c r="M227" s="117"/>
    </row>
    <row r="228" spans="1:13" ht="63.75" customHeight="1">
      <c r="A228" s="106"/>
      <c r="B228" s="99"/>
      <c r="C228" s="108"/>
      <c r="D228" s="29" t="s">
        <v>50</v>
      </c>
      <c r="E228" s="29" t="s">
        <v>59</v>
      </c>
      <c r="F228" s="29" t="s">
        <v>52</v>
      </c>
      <c r="G228" s="29">
        <v>80</v>
      </c>
      <c r="H228" s="29">
        <v>80</v>
      </c>
      <c r="I228" s="27">
        <f t="shared" si="15"/>
        <v>100</v>
      </c>
      <c r="J228" s="121"/>
      <c r="K228" s="83" t="s">
        <v>78</v>
      </c>
      <c r="L228" s="147" t="s">
        <v>113</v>
      </c>
      <c r="M228" s="117"/>
    </row>
    <row r="229" spans="1:13" ht="115.5" customHeight="1">
      <c r="A229" s="106"/>
      <c r="B229" s="99"/>
      <c r="C229" s="108"/>
      <c r="D229" s="29" t="s">
        <v>50</v>
      </c>
      <c r="E229" s="29" t="s">
        <v>60</v>
      </c>
      <c r="F229" s="29" t="s">
        <v>52</v>
      </c>
      <c r="G229" s="29">
        <v>30</v>
      </c>
      <c r="H229" s="29">
        <v>30</v>
      </c>
      <c r="I229" s="27">
        <f t="shared" si="15"/>
        <v>100</v>
      </c>
      <c r="J229" s="121"/>
      <c r="K229" s="83" t="s">
        <v>78</v>
      </c>
      <c r="L229" s="94" t="s">
        <v>113</v>
      </c>
      <c r="M229" s="117"/>
    </row>
    <row r="230" spans="1:13" ht="30.75" customHeight="1">
      <c r="A230" s="106"/>
      <c r="B230" s="99"/>
      <c r="C230" s="20" t="s">
        <v>35</v>
      </c>
      <c r="D230" s="29" t="s">
        <v>28</v>
      </c>
      <c r="E230" s="29" t="s">
        <v>30</v>
      </c>
      <c r="F230" s="29" t="s">
        <v>31</v>
      </c>
      <c r="G230" s="29">
        <v>1506600</v>
      </c>
      <c r="H230" s="83">
        <v>1506600</v>
      </c>
      <c r="I230" s="27">
        <f t="shared" ref="I230" si="18">(H230/G230)*100</f>
        <v>100</v>
      </c>
      <c r="J230" s="120">
        <f>(I230+I231)/2</f>
        <v>96.15384615384616</v>
      </c>
      <c r="K230" s="83" t="s">
        <v>78</v>
      </c>
      <c r="L230" s="94" t="s">
        <v>114</v>
      </c>
      <c r="M230" s="117"/>
    </row>
    <row r="231" spans="1:13" ht="79.5" customHeight="1" thickBot="1">
      <c r="A231" s="112"/>
      <c r="B231" s="100"/>
      <c r="C231" s="30" t="s">
        <v>43</v>
      </c>
      <c r="D231" s="30" t="s">
        <v>28</v>
      </c>
      <c r="E231" s="30" t="s">
        <v>30</v>
      </c>
      <c r="F231" s="30" t="s">
        <v>31</v>
      </c>
      <c r="G231" s="30">
        <v>63180</v>
      </c>
      <c r="H231" s="84">
        <v>58320</v>
      </c>
      <c r="I231" s="33">
        <f t="shared" si="15"/>
        <v>92.307692307692307</v>
      </c>
      <c r="J231" s="146"/>
      <c r="K231" s="95" t="s">
        <v>119</v>
      </c>
      <c r="L231" s="148" t="s">
        <v>114</v>
      </c>
      <c r="M231" s="118"/>
    </row>
    <row r="232" spans="1:13">
      <c r="A232" s="1"/>
      <c r="B232" s="1"/>
      <c r="C232" s="1"/>
      <c r="D232" s="1"/>
      <c r="E232" s="1"/>
      <c r="F232" s="1"/>
      <c r="G232" s="1"/>
      <c r="H232" s="89"/>
      <c r="I232" s="1"/>
      <c r="J232" s="1"/>
      <c r="K232" s="1"/>
      <c r="L232" s="1"/>
      <c r="M232" s="1"/>
    </row>
    <row r="233" spans="1:13">
      <c r="A233" s="2" t="s">
        <v>83</v>
      </c>
      <c r="B233" s="1"/>
      <c r="C233" s="91"/>
      <c r="D233" s="90" t="s">
        <v>49</v>
      </c>
      <c r="E233" s="88" t="s">
        <v>81</v>
      </c>
      <c r="F233" s="96"/>
      <c r="G233" s="96"/>
      <c r="H233" s="96" t="s">
        <v>111</v>
      </c>
      <c r="I233" s="96"/>
      <c r="J233" s="1"/>
      <c r="K233" s="1"/>
      <c r="L233" s="1"/>
      <c r="M233" s="1"/>
    </row>
    <row r="234" spans="1:13" ht="15.75">
      <c r="A234" s="3" t="s">
        <v>82</v>
      </c>
      <c r="B234" s="1"/>
      <c r="C234" s="86" t="s">
        <v>84</v>
      </c>
      <c r="D234" s="87" t="s">
        <v>85</v>
      </c>
      <c r="E234" s="1"/>
      <c r="F234" s="97" t="s">
        <v>84</v>
      </c>
      <c r="G234" s="97"/>
      <c r="H234" s="97" t="s">
        <v>85</v>
      </c>
      <c r="I234" s="97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88" t="s">
        <v>81</v>
      </c>
      <c r="F237" s="96"/>
      <c r="G237" s="96"/>
      <c r="H237" s="96" t="s">
        <v>112</v>
      </c>
      <c r="I237" s="96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97" t="s">
        <v>84</v>
      </c>
      <c r="G238" s="97"/>
      <c r="H238" s="97" t="s">
        <v>85</v>
      </c>
      <c r="I238" s="97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</sheetData>
  <mergeCells count="211">
    <mergeCell ref="J92:J93"/>
    <mergeCell ref="J94:J95"/>
    <mergeCell ref="J97:J98"/>
    <mergeCell ref="J99:J100"/>
    <mergeCell ref="J101:J103"/>
    <mergeCell ref="J224:J229"/>
    <mergeCell ref="J230:J231"/>
    <mergeCell ref="C200:C201"/>
    <mergeCell ref="J199:J201"/>
    <mergeCell ref="J202:J203"/>
    <mergeCell ref="J204:J206"/>
    <mergeCell ref="J208:J209"/>
    <mergeCell ref="J210:J211"/>
    <mergeCell ref="J212:J213"/>
    <mergeCell ref="C216:C217"/>
    <mergeCell ref="J215:J217"/>
    <mergeCell ref="J218:J219"/>
    <mergeCell ref="J220:J222"/>
    <mergeCell ref="J65:J66"/>
    <mergeCell ref="C68:C69"/>
    <mergeCell ref="C70:C71"/>
    <mergeCell ref="J68:J71"/>
    <mergeCell ref="J72:J73"/>
    <mergeCell ref="J74:J76"/>
    <mergeCell ref="J80:J81"/>
    <mergeCell ref="J83:J84"/>
    <mergeCell ref="J86:J88"/>
    <mergeCell ref="M170:M189"/>
    <mergeCell ref="M97:M105"/>
    <mergeCell ref="C4:C7"/>
    <mergeCell ref="J4:J11"/>
    <mergeCell ref="J12:J13"/>
    <mergeCell ref="J14:J17"/>
    <mergeCell ref="C23:C26"/>
    <mergeCell ref="J27:J28"/>
    <mergeCell ref="C29:C32"/>
    <mergeCell ref="J19:J26"/>
    <mergeCell ref="J90:J91"/>
    <mergeCell ref="M78:M89"/>
    <mergeCell ref="M111:M116"/>
    <mergeCell ref="C33:C36"/>
    <mergeCell ref="J29:J36"/>
    <mergeCell ref="J37:J38"/>
    <mergeCell ref="C43:C46"/>
    <mergeCell ref="J39:J46"/>
    <mergeCell ref="J47:J48"/>
    <mergeCell ref="C53:C56"/>
    <mergeCell ref="J49:J56"/>
    <mergeCell ref="J104:J105"/>
    <mergeCell ref="J59:J61"/>
    <mergeCell ref="J62:J64"/>
    <mergeCell ref="A152:A169"/>
    <mergeCell ref="A147:A151"/>
    <mergeCell ref="B147:B148"/>
    <mergeCell ref="C147:C148"/>
    <mergeCell ref="J179:J182"/>
    <mergeCell ref="J183:J185"/>
    <mergeCell ref="J186:J188"/>
    <mergeCell ref="A170:A189"/>
    <mergeCell ref="B170:B175"/>
    <mergeCell ref="B176:B178"/>
    <mergeCell ref="C176:C178"/>
    <mergeCell ref="B179:B185"/>
    <mergeCell ref="B186:B189"/>
    <mergeCell ref="C186:C189"/>
    <mergeCell ref="J149:J150"/>
    <mergeCell ref="J152:J153"/>
    <mergeCell ref="J154:J155"/>
    <mergeCell ref="C149:C151"/>
    <mergeCell ref="J163:J165"/>
    <mergeCell ref="J166:J168"/>
    <mergeCell ref="J170:J172"/>
    <mergeCell ref="J173:J175"/>
    <mergeCell ref="J176:J177"/>
    <mergeCell ref="C181:C182"/>
    <mergeCell ref="A135:A146"/>
    <mergeCell ref="M117:M134"/>
    <mergeCell ref="B135:B138"/>
    <mergeCell ref="B142:B146"/>
    <mergeCell ref="J131:J133"/>
    <mergeCell ref="J135:J136"/>
    <mergeCell ref="J137:J138"/>
    <mergeCell ref="J139:J140"/>
    <mergeCell ref="C142:C143"/>
    <mergeCell ref="J142:J144"/>
    <mergeCell ref="J145:J146"/>
    <mergeCell ref="M135:M146"/>
    <mergeCell ref="J117:J119"/>
    <mergeCell ref="J120:J122"/>
    <mergeCell ref="J123:J124"/>
    <mergeCell ref="C127:C128"/>
    <mergeCell ref="J126:J128"/>
    <mergeCell ref="J129:J130"/>
    <mergeCell ref="M106:M110"/>
    <mergeCell ref="B159:B165"/>
    <mergeCell ref="B166:B169"/>
    <mergeCell ref="C166:C169"/>
    <mergeCell ref="M152:M169"/>
    <mergeCell ref="C108:C110"/>
    <mergeCell ref="B149:B151"/>
    <mergeCell ref="M147:M151"/>
    <mergeCell ref="J156:J157"/>
    <mergeCell ref="J159:J162"/>
    <mergeCell ref="J108:J109"/>
    <mergeCell ref="J111:J112"/>
    <mergeCell ref="J114:J115"/>
    <mergeCell ref="A78:A89"/>
    <mergeCell ref="B78:B79"/>
    <mergeCell ref="C78:C79"/>
    <mergeCell ref="A117:A134"/>
    <mergeCell ref="B117:B122"/>
    <mergeCell ref="B123:B125"/>
    <mergeCell ref="C123:C125"/>
    <mergeCell ref="B131:B134"/>
    <mergeCell ref="C131:C134"/>
    <mergeCell ref="A97:A105"/>
    <mergeCell ref="B97:B100"/>
    <mergeCell ref="B101:B105"/>
    <mergeCell ref="C101:C102"/>
    <mergeCell ref="A111:A116"/>
    <mergeCell ref="A106:A110"/>
    <mergeCell ref="B106:B107"/>
    <mergeCell ref="C106:C107"/>
    <mergeCell ref="B108:B110"/>
    <mergeCell ref="B83:B85"/>
    <mergeCell ref="A1:M1"/>
    <mergeCell ref="A59:A77"/>
    <mergeCell ref="B59:B64"/>
    <mergeCell ref="B65:B67"/>
    <mergeCell ref="C65:C67"/>
    <mergeCell ref="B68:B73"/>
    <mergeCell ref="B74:B77"/>
    <mergeCell ref="C74:C77"/>
    <mergeCell ref="M59:M77"/>
    <mergeCell ref="C19:C22"/>
    <mergeCell ref="A4:A13"/>
    <mergeCell ref="B4:B13"/>
    <mergeCell ref="M4:M13"/>
    <mergeCell ref="A14:A18"/>
    <mergeCell ref="B14:B18"/>
    <mergeCell ref="C14:C18"/>
    <mergeCell ref="M14:M18"/>
    <mergeCell ref="M19:M28"/>
    <mergeCell ref="A29:A38"/>
    <mergeCell ref="B29:B38"/>
    <mergeCell ref="M29:M38"/>
    <mergeCell ref="A19:A28"/>
    <mergeCell ref="B19:B28"/>
    <mergeCell ref="C8:C11"/>
    <mergeCell ref="A224:A231"/>
    <mergeCell ref="B224:B231"/>
    <mergeCell ref="M208:M223"/>
    <mergeCell ref="A190:A207"/>
    <mergeCell ref="B190:B195"/>
    <mergeCell ref="B196:B198"/>
    <mergeCell ref="C196:C198"/>
    <mergeCell ref="M190:M207"/>
    <mergeCell ref="B204:B207"/>
    <mergeCell ref="C204:C207"/>
    <mergeCell ref="A208:A223"/>
    <mergeCell ref="B208:B211"/>
    <mergeCell ref="B212:B214"/>
    <mergeCell ref="C212:C214"/>
    <mergeCell ref="M224:M231"/>
    <mergeCell ref="B199:B203"/>
    <mergeCell ref="B220:B223"/>
    <mergeCell ref="C220:C223"/>
    <mergeCell ref="B215:B219"/>
    <mergeCell ref="J190:J192"/>
    <mergeCell ref="J193:J195"/>
    <mergeCell ref="J196:J197"/>
    <mergeCell ref="C227:C229"/>
    <mergeCell ref="C224:C226"/>
    <mergeCell ref="M39:M48"/>
    <mergeCell ref="A49:A58"/>
    <mergeCell ref="B49:B58"/>
    <mergeCell ref="C49:C52"/>
    <mergeCell ref="M49:M58"/>
    <mergeCell ref="J57:J58"/>
    <mergeCell ref="C139:C141"/>
    <mergeCell ref="B139:B141"/>
    <mergeCell ref="B114:B116"/>
    <mergeCell ref="C114:C116"/>
    <mergeCell ref="B111:B113"/>
    <mergeCell ref="C111:C113"/>
    <mergeCell ref="B126:B130"/>
    <mergeCell ref="A90:A96"/>
    <mergeCell ref="B90:B93"/>
    <mergeCell ref="B94:B96"/>
    <mergeCell ref="C94:C96"/>
    <mergeCell ref="M90:M96"/>
    <mergeCell ref="B80:B82"/>
    <mergeCell ref="C80:C82"/>
    <mergeCell ref="A39:A48"/>
    <mergeCell ref="C83:C85"/>
    <mergeCell ref="B86:B89"/>
    <mergeCell ref="C86:C89"/>
    <mergeCell ref="F233:G233"/>
    <mergeCell ref="H233:I233"/>
    <mergeCell ref="F234:G234"/>
    <mergeCell ref="H234:I234"/>
    <mergeCell ref="F237:G237"/>
    <mergeCell ref="H237:I237"/>
    <mergeCell ref="F238:G238"/>
    <mergeCell ref="H238:I238"/>
    <mergeCell ref="B39:B48"/>
    <mergeCell ref="C39:C42"/>
    <mergeCell ref="B152:B155"/>
    <mergeCell ref="B156:B158"/>
    <mergeCell ref="C156:C158"/>
    <mergeCell ref="C160:C161"/>
  </mergeCells>
  <phoneticPr fontId="0" type="noConversion"/>
  <printOptions horizontalCentered="1"/>
  <pageMargins left="0.23622047244094491" right="0.23622047244094491" top="1.1811023622047245" bottom="0.35433070866141736" header="0.31496062992125984" footer="0.31496062992125984"/>
  <pageSetup paperSize="9" scale="39" fitToHeight="10" orientation="landscape" horizontalDpi="180" verticalDpi="180" r:id="rId1"/>
  <rowBreaks count="12" manualBreakCount="12">
    <brk id="18" max="12" man="1"/>
    <brk id="38" max="12" man="1"/>
    <brk id="58" max="12" man="1"/>
    <brk id="77" max="12" man="1"/>
    <brk id="96" max="12" man="1"/>
    <brk id="116" max="12" man="1"/>
    <brk id="134" max="12" man="1"/>
    <brk id="151" max="12" man="1"/>
    <brk id="169" max="12" man="1"/>
    <brk id="189" max="12" man="1"/>
    <brk id="207" max="12" man="1"/>
    <brk id="2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2017-02-10T04:17:43Z</cp:lastPrinted>
  <dcterms:created xsi:type="dcterms:W3CDTF">2006-09-28T05:33:49Z</dcterms:created>
  <dcterms:modified xsi:type="dcterms:W3CDTF">2018-02-20T04:35:10Z</dcterms:modified>
</cp:coreProperties>
</file>