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ный отчет" sheetId="1" r:id="rId1"/>
    <sheet name="феникс" sheetId="2" r:id="rId2"/>
    <sheet name="ДШИ" sheetId="3" r:id="rId3"/>
    <sheet name="МЦКС" sheetId="4" r:id="rId4"/>
    <sheet name="Библиотека" sheetId="5" r:id="rId5"/>
  </sheets>
  <definedNames>
    <definedName name="_xlnm.Print_Area" localSheetId="4">Библиотека!$A$1:$K$47</definedName>
    <definedName name="_xlnm.Print_Area" localSheetId="2">ДШИ!$A$1:$K$36</definedName>
    <definedName name="_xlnm.Print_Area" localSheetId="3">МЦКС!$A$1:$K$26</definedName>
    <definedName name="_xlnm.Print_Area" localSheetId="0">'Сводный отчет'!$A$1:$M$32</definedName>
    <definedName name="_xlnm.Print_Area" localSheetId="1">феникс!$A$1:$K$65</definedName>
  </definedNames>
  <calcPr calcId="152511"/>
</workbook>
</file>

<file path=xl/calcChain.xml><?xml version="1.0" encoding="utf-8"?>
<calcChain xmlns="http://schemas.openxmlformats.org/spreadsheetml/2006/main">
  <c r="I15" i="1" l="1"/>
  <c r="I18" i="1" l="1"/>
  <c r="E33" i="5" l="1"/>
  <c r="I28" i="1"/>
  <c r="I27" i="1"/>
  <c r="I25" i="1"/>
  <c r="I24" i="1"/>
  <c r="J24" i="1" s="1"/>
  <c r="E22" i="5"/>
  <c r="J27" i="1" l="1"/>
  <c r="E34" i="5"/>
  <c r="E36" i="5" s="1"/>
  <c r="F37" i="5" s="1"/>
  <c r="I4" i="1" l="1"/>
  <c r="I53" i="2"/>
  <c r="I13" i="2" l="1"/>
  <c r="E23" i="5"/>
  <c r="E25" i="5" s="1"/>
  <c r="F26" i="5" s="1"/>
  <c r="I13" i="3"/>
  <c r="I14" i="3"/>
  <c r="I15" i="3"/>
  <c r="I24" i="3"/>
  <c r="I5" i="1"/>
  <c r="I14" i="1" l="1"/>
  <c r="J5" i="1" l="1"/>
  <c r="I14" i="5" l="1"/>
  <c r="E12" i="2"/>
  <c r="E14" i="2" s="1"/>
  <c r="F15" i="2" s="1"/>
  <c r="I14" i="2"/>
  <c r="J15" i="2" s="1"/>
  <c r="I26" i="1" l="1"/>
  <c r="J26" i="1" s="1"/>
  <c r="I35" i="5"/>
  <c r="I36" i="5" s="1"/>
  <c r="J37" i="5" s="1"/>
  <c r="K38" i="5" s="1"/>
  <c r="J15" i="5"/>
  <c r="K16" i="5" s="1"/>
  <c r="I24" i="5"/>
  <c r="I25" i="5" s="1"/>
  <c r="J26" i="5" s="1"/>
  <c r="K27" i="5" s="1"/>
  <c r="J22" i="1"/>
  <c r="E12" i="4"/>
  <c r="E13" i="4"/>
  <c r="K39" i="5" l="1"/>
  <c r="E15" i="4"/>
  <c r="F16" i="4" s="1"/>
  <c r="K17" i="4" s="1"/>
  <c r="K18" i="4" s="1"/>
  <c r="I12" i="3"/>
  <c r="I16" i="3" s="1"/>
  <c r="J17" i="3" s="1"/>
  <c r="K18" i="3" s="1"/>
  <c r="K28" i="3" s="1"/>
  <c r="I17" i="1"/>
  <c r="I16" i="1"/>
  <c r="J14" i="1"/>
  <c r="I54" i="2"/>
  <c r="J55" i="2" s="1"/>
  <c r="E52" i="2"/>
  <c r="E54" i="2" s="1"/>
  <c r="F55" i="2" s="1"/>
  <c r="I43" i="2"/>
  <c r="I44" i="2" s="1"/>
  <c r="J45" i="2" s="1"/>
  <c r="E42" i="2"/>
  <c r="E44" i="2" s="1"/>
  <c r="F45" i="2" s="1"/>
  <c r="I33" i="2"/>
  <c r="I34" i="2" s="1"/>
  <c r="J35" i="2" s="1"/>
  <c r="E32" i="2"/>
  <c r="E34" i="2" s="1"/>
  <c r="F35" i="2" s="1"/>
  <c r="I23" i="2"/>
  <c r="I24" i="2" s="1"/>
  <c r="J25" i="2" s="1"/>
  <c r="E22" i="2"/>
  <c r="E24" i="2" s="1"/>
  <c r="F25" i="2" s="1"/>
  <c r="J15" i="1" l="1"/>
  <c r="M14" i="1" s="1"/>
  <c r="K56" i="2"/>
  <c r="K26" i="2"/>
  <c r="K16" i="2"/>
  <c r="K36" i="2"/>
  <c r="K46" i="2"/>
  <c r="K57" i="2" l="1"/>
  <c r="I12" i="1"/>
  <c r="J12" i="1" s="1"/>
  <c r="I11" i="1"/>
  <c r="J11" i="1" s="1"/>
  <c r="I19" i="1"/>
  <c r="I20" i="1"/>
  <c r="I21" i="1"/>
  <c r="I29" i="1"/>
  <c r="J29" i="1" s="1"/>
  <c r="M22" i="1" s="1"/>
  <c r="I6" i="1"/>
  <c r="J6" i="1" s="1"/>
  <c r="I7" i="1"/>
  <c r="J7" i="1" s="1"/>
  <c r="I8" i="1"/>
  <c r="J8" i="1" s="1"/>
  <c r="I9" i="1"/>
  <c r="J9" i="1" s="1"/>
  <c r="I10" i="1"/>
  <c r="J10" i="1" s="1"/>
  <c r="I13" i="1"/>
  <c r="J13" i="1" s="1"/>
  <c r="J4" i="1"/>
  <c r="M4" i="1" l="1"/>
  <c r="J19" i="1"/>
  <c r="M19" i="1" s="1"/>
</calcChain>
</file>

<file path=xl/sharedStrings.xml><?xml version="1.0" encoding="utf-8"?>
<sst xmlns="http://schemas.openxmlformats.org/spreadsheetml/2006/main" count="870" uniqueCount="129">
  <si>
    <t>Наименование учреждения, оказывающего услугу (выполняющего работу)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</si>
  <si>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</si>
  <si>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</si>
  <si>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</si>
  <si>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</si>
  <si>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</si>
  <si>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</si>
  <si>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</si>
  <si>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</si>
  <si>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</si>
  <si>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</si>
  <si>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</si>
  <si>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</si>
  <si>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r>
      <t>«</t>
    </r>
    <r>
      <rPr>
        <u/>
        <sz val="10"/>
        <color indexed="8"/>
        <rFont val="Times New Roman"/>
        <family val="1"/>
        <charset val="204"/>
      </rPr>
      <t xml:space="preserve">            </t>
    </r>
    <r>
      <rPr>
        <sz val="10"/>
        <color indexed="8"/>
        <rFont val="Times New Roman"/>
        <family val="1"/>
        <charset val="204"/>
      </rPr>
      <t xml:space="preserve">»  </t>
    </r>
    <r>
      <rPr>
        <u/>
        <sz val="10"/>
        <color indexed="8"/>
        <rFont val="Times New Roman"/>
        <family val="1"/>
        <charset val="204"/>
      </rPr>
      <t xml:space="preserve">                             </t>
    </r>
    <r>
      <rPr>
        <sz val="10"/>
        <color indexed="8"/>
        <rFont val="Times New Roman"/>
        <family val="1"/>
        <charset val="204"/>
      </rPr>
      <t xml:space="preserve">  20 </t>
    </r>
    <r>
      <rPr>
        <u/>
        <sz val="10"/>
        <color indexed="8"/>
        <rFont val="Times New Roman"/>
        <family val="1"/>
        <charset val="204"/>
      </rPr>
      <t xml:space="preserve">      </t>
    </r>
    <r>
      <rPr>
        <sz val="10"/>
        <color indexed="8"/>
        <rFont val="Times New Roman"/>
        <family val="1"/>
        <charset val="204"/>
      </rPr>
      <t xml:space="preserve"> г.       Руководитель       </t>
    </r>
    <r>
      <rPr>
        <u/>
        <sz val="10"/>
        <color indexed="8"/>
        <rFont val="Times New Roman"/>
        <family val="1"/>
        <charset val="204"/>
      </rPr>
      <t xml:space="preserve">                                        </t>
    </r>
    <r>
      <rPr>
        <u/>
        <sz val="12"/>
        <color indexed="8"/>
        <rFont val="Times New Roman"/>
        <family val="1"/>
        <charset val="204"/>
      </rPr>
      <t xml:space="preserve">/ </t>
    </r>
    <r>
      <rPr>
        <u/>
        <sz val="10"/>
        <color indexed="8"/>
        <rFont val="Times New Roman"/>
        <family val="1"/>
        <charset val="204"/>
      </rPr>
      <t xml:space="preserve">  </t>
    </r>
    <r>
      <rPr>
        <u/>
        <sz val="12"/>
        <color indexed="8"/>
        <rFont val="Times New Roman"/>
        <family val="1"/>
        <charset val="204"/>
      </rPr>
      <t xml:space="preserve">                                                 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.              Исполнитель   </t>
    </r>
    <r>
      <rPr>
        <u/>
        <sz val="10"/>
        <color indexed="8"/>
        <rFont val="Times New Roman"/>
        <family val="1"/>
        <charset val="204"/>
      </rPr>
      <t xml:space="preserve">                               </t>
    </r>
    <r>
      <rPr>
        <u/>
        <sz val="12"/>
        <color indexed="8"/>
        <rFont val="Times New Roman"/>
        <family val="1"/>
        <charset val="204"/>
      </rPr>
      <t xml:space="preserve">/                                   </t>
    </r>
    <r>
      <rPr>
        <sz val="12"/>
        <color indexed="8"/>
        <rFont val="Times New Roman"/>
        <family val="1"/>
        <charset val="204"/>
      </rPr>
      <t>.</t>
    </r>
  </si>
  <si>
    <r>
      <t xml:space="preserve">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(подпись)         </t>
    </r>
    <r>
      <rPr>
        <sz val="12"/>
        <color indexed="8"/>
        <rFont val="Times New Roman"/>
        <family val="1"/>
        <charset val="204"/>
      </rPr>
      <t>/</t>
    </r>
    <r>
      <rPr>
        <sz val="10"/>
        <color indexed="8"/>
        <rFont val="Times New Roman"/>
        <family val="1"/>
        <charset val="204"/>
      </rPr>
      <t xml:space="preserve">                ФИО                                                                                                 (подпись)      </t>
    </r>
    <r>
      <rPr>
        <sz val="12"/>
        <color indexed="8"/>
        <rFont val="Times New Roman"/>
        <family val="1"/>
        <charset val="204"/>
      </rPr>
      <t xml:space="preserve">/ </t>
    </r>
    <r>
      <rPr>
        <sz val="10"/>
        <color indexed="8"/>
        <rFont val="Times New Roman"/>
        <family val="1"/>
        <charset val="204"/>
      </rPr>
      <t xml:space="preserve">              ФИО</t>
    </r>
  </si>
  <si>
    <t>Показатель объема</t>
  </si>
  <si>
    <t>Реализация дополнительных общеразвивающих программ</t>
  </si>
  <si>
    <t xml:space="preserve"> Количество человеко-часов</t>
  </si>
  <si>
    <t>Человеко-час</t>
  </si>
  <si>
    <t>Показатель качества</t>
  </si>
  <si>
    <t>Процент</t>
  </si>
  <si>
    <t>Исполнитель</t>
  </si>
  <si>
    <t>Муниципальное бюджетное учреждение "Молодежный центр "Феникс"</t>
  </si>
  <si>
    <t>Организация мероприятий, направленных на профилактику асоциального и деструктивного проведения подростков и молодежи, поддержка детей и молодежи,находящейся в социально-опасном положении</t>
  </si>
  <si>
    <t>Работа</t>
  </si>
  <si>
    <t>Доля молодежи, участников мероприятий направленных на профилактику асоциального и деструктивного поведения подростков и молодежи, поддержку детей и молодежи, находящейся в социально-опасном положении, от общего количества молодежи в районе</t>
  </si>
  <si>
    <t>Количество мероприятий</t>
  </si>
  <si>
    <t>Сайт «Мы молодые»РФ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</si>
  <si>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</si>
  <si>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Едениц</t>
  </si>
  <si>
    <t>Доля молодежи, участников мероприятий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</si>
  <si>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</si>
  <si>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</si>
  <si>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Доля молодежи, участников мероприятий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</si>
  <si>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</si>
  <si>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Доля молодежи, участников  культурно-досуговых и спортивно-массовых мероприятий, от общего количества молодежи в районе</t>
  </si>
  <si>
    <t>Муниципальное бюджетное учреждение дополнительного образования «Шалинская детская школа искусств»</t>
  </si>
  <si>
    <t>Приложение                                                                                                     к методике оценки выполнения муниципальными учреждениями муниципального задания на оказание муниципальных услуг (выполнение работ)</t>
  </si>
  <si>
    <t>(наименование учреждения)</t>
  </si>
  <si>
    <t>№п/п</t>
  </si>
  <si>
    <t>Критерии оценки выполнения муниципального задания</t>
  </si>
  <si>
    <t xml:space="preserve">ОЦ  итоговая       </t>
  </si>
  <si>
    <t>Показатели характеризующие качество муниципальной услуги (работы)</t>
  </si>
  <si>
    <t>Показатели характеризующие объем муниципальной услуги (работы)</t>
  </si>
  <si>
    <t>К 1плi</t>
  </si>
  <si>
    <t xml:space="preserve">К 1фi </t>
  </si>
  <si>
    <t xml:space="preserve">К 1i </t>
  </si>
  <si>
    <t xml:space="preserve">К 1 </t>
  </si>
  <si>
    <t>К 2плi</t>
  </si>
  <si>
    <t xml:space="preserve">К 2фi </t>
  </si>
  <si>
    <t xml:space="preserve">К 2i </t>
  </si>
  <si>
    <t xml:space="preserve">К 2 </t>
  </si>
  <si>
    <t>х</t>
  </si>
  <si>
    <t>Итого К1i , К2i</t>
  </si>
  <si>
    <t>Расчет оценки К1,К2</t>
  </si>
  <si>
    <t>Итого</t>
  </si>
  <si>
    <t>ОЦ итоговая общая</t>
  </si>
  <si>
    <t>Руководитель</t>
  </si>
  <si>
    <t>(подпись)</t>
  </si>
  <si>
    <t>(ФИО)</t>
  </si>
  <si>
    <t>Наименование работа 1</t>
  </si>
  <si>
    <t>Наименование работа 2</t>
  </si>
  <si>
    <t>Наименование работа 3</t>
  </si>
  <si>
    <t>Наименование работа 4</t>
  </si>
  <si>
    <t>Наименование работа 5</t>
  </si>
  <si>
    <t>Реализация дополнительных предпрофессиональных программ в области искусств</t>
  </si>
  <si>
    <t>Списки учащихся, классные журналы</t>
  </si>
  <si>
    <t>Наличие дипломов, грамот</t>
  </si>
  <si>
    <t>Отсутствие жалоб, Результаты анкетирования родителей</t>
  </si>
  <si>
    <t>Количество человеко-часов</t>
  </si>
  <si>
    <t>Услуга</t>
  </si>
  <si>
    <t>Классные журналы, учебные планы</t>
  </si>
  <si>
    <t>Наименование услуга 1</t>
  </si>
  <si>
    <t>Наименование услуга 2</t>
  </si>
  <si>
    <t>Организация деятельности клубных формирований и формирований самодеятельного народного творчества</t>
  </si>
  <si>
    <t>Удельный вес населения, занимающегося в клубных формированиях</t>
  </si>
  <si>
    <t>Доля клубных формирований, имеющих звания «Народный» к общему количеству клубных формирований</t>
  </si>
  <si>
    <t>Количество клубных формирований</t>
  </si>
  <si>
    <t>Единиц</t>
  </si>
  <si>
    <t>Журналы учета работы клубных формирований</t>
  </si>
  <si>
    <t>Удостоверения о званиях</t>
  </si>
  <si>
    <t>Муниципальное бюджетное учреждение культуры «Манская   межпоселенческая  библиотека»</t>
  </si>
  <si>
    <t>Библиотечное, библиографическое и информационное обслуживание пользователей библиотеки</t>
  </si>
  <si>
    <t>Услуга (в стационарных условиях)</t>
  </si>
  <si>
    <t>Услуга (вне стационара)</t>
  </si>
  <si>
    <t>Количество посещений</t>
  </si>
  <si>
    <t>Формирование, учёт, изучение, обеспечение физического сохранения и безопасности фондов библиотеки</t>
  </si>
  <si>
    <t>Количество поступивших документов</t>
  </si>
  <si>
    <t xml:space="preserve">Библиографическая обработка документов и создание каталогов </t>
  </si>
  <si>
    <t>Количество  документов</t>
  </si>
  <si>
    <t>Фактуры, акты</t>
  </si>
  <si>
    <t>Е.А. Кольц</t>
  </si>
  <si>
    <t xml:space="preserve">                  Исполнитель    ___________________________ О.Э.Степанова</t>
  </si>
  <si>
    <t>О.Э. Степанова</t>
  </si>
  <si>
    <r>
      <rPr>
        <sz val="9"/>
        <color theme="1"/>
        <rFont val="Calibri"/>
        <family val="2"/>
        <charset val="204"/>
        <scheme val="minor"/>
      </rPr>
      <t>телефон</t>
    </r>
    <r>
      <rPr>
        <sz val="11"/>
        <color theme="1"/>
        <rFont val="Calibri"/>
        <family val="2"/>
        <charset val="204"/>
        <scheme val="minor"/>
      </rPr>
      <t xml:space="preserve">  8(39149) 21366</t>
    </r>
  </si>
  <si>
    <t>телефон  8(39149) 21366</t>
  </si>
  <si>
    <t>телефон 8(39149) 21366</t>
  </si>
  <si>
    <t>Обучающиеся за исключением детей с ограниченными возможностями здоровья (ОВЗ) и детей - инвалидов (Живопись)</t>
  </si>
  <si>
    <t>Обучающиеся за исключением детей с ограниченными возможностями здоровья (ОВЗ) и детей - инвалидов (Музыкальный фольклор)</t>
  </si>
  <si>
    <t>Обучающиеся за исключением детей с ограниченными возможностями здоровья (ОВЗ) и детей - инвалидов (Народные инструменты)</t>
  </si>
  <si>
    <t xml:space="preserve">Обучающиеся за исключением детей с ограниченными возможностями здоровья (ОВЗ) и детей - инвалидов (Фортепиано) </t>
  </si>
  <si>
    <t>Обучающиеся за исключением детей с ограниченными возможностями здоровья (ОВЗ) и детей - инвалидов (Количество человеко - часов)</t>
  </si>
  <si>
    <t>Живопись</t>
  </si>
  <si>
    <t>Музыкальный фольклор</t>
  </si>
  <si>
    <t>Народные инструменты</t>
  </si>
  <si>
    <t xml:space="preserve">                         Фортепиано</t>
  </si>
  <si>
    <t>Муниципальное бюджетное учреждение дополнительного образования "Шалинская детская школа"</t>
  </si>
  <si>
    <t xml:space="preserve">Реализация дополнительных профессиональных программ в области искусства </t>
  </si>
  <si>
    <t>Муниципальное бюджетное учреждение культуры «Манская централизованныя клубная система"</t>
  </si>
  <si>
    <t>Доля молодых людей, участвующих в мероприятиях направленных на формирование системы развития талантивой и инциативной молодежи от общего количества молодежи от 14 до 30 лет.</t>
  </si>
  <si>
    <t>Доля молодежи, участников мероприятий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жизни.</t>
  </si>
  <si>
    <t>Муниципальное бюджетное учреждение культуры "Манская централизованная клубная система"</t>
  </si>
  <si>
    <t>Доля молодых людей, участвующих в  мероприятиях  направленных на формирование системы развития талантливой и инициативной молодежи от общего количества молодежи от 14 до 30 лет.</t>
  </si>
  <si>
    <t>Количество участников мероприятий</t>
  </si>
  <si>
    <t>Анализ квартальных отчетов библиотек Манского района</t>
  </si>
  <si>
    <t>Библиографическая обработка документов и создание каталогов</t>
  </si>
  <si>
    <t>Динамика обработки документов по сравнению с прошлым годом</t>
  </si>
  <si>
    <t>Доля обработанных документов</t>
  </si>
  <si>
    <t xml:space="preserve">Доля новых поступлений по отношению к объему фондов </t>
  </si>
  <si>
    <t>Доля документов из фондов библиотеки, отраженные в электронном каталоге в общем объеме фонда</t>
  </si>
  <si>
    <t>Доля новых поступлений по отношению к объему фондов</t>
  </si>
  <si>
    <t>процент</t>
  </si>
  <si>
    <t>Доля документов из фонда библиотеки, отраженные в электронном каталоге в общем объеме фонда</t>
  </si>
  <si>
    <t xml:space="preserve">Показатель качества </t>
  </si>
  <si>
    <t>Анализ квартальных  отчетов библиотек Манского района</t>
  </si>
  <si>
    <t xml:space="preserve">                                                                       Библиотечное, библиографическое и информационное обслуживание пользователей библиотеки
</t>
  </si>
  <si>
    <t>ё</t>
  </si>
  <si>
    <t>Оценка о выполнении муниципального задания на оказание услуги (работы) по состоянию на 31.12.2018 года</t>
  </si>
  <si>
    <t xml:space="preserve">Сводный отчет о фактическом исполнении муниципальных заданий 
муниципальными учреждениями культуры и молодежной политики  за 2018 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</si>
</sst>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ldhabi"/>
    </font>
    <font>
      <sz val="11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4" fillId="0" borderId="0" xfId="0" applyFont="1" applyAlignment="1">
      <alignment horizontal="right" vertical="justify" wrapText="1"/>
    </xf>
    <xf numFmtId="0" fontId="16" fillId="0" borderId="0" xfId="0" applyFont="1" applyAlignment="1">
      <alignment vertical="justify"/>
    </xf>
    <xf numFmtId="0" fontId="15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11" xfId="0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2" fontId="10" fillId="0" borderId="27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3" fillId="0" borderId="4" xfId="0" applyFont="1" applyBorder="1"/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4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 readingOrder="1"/>
    </xf>
    <xf numFmtId="2" fontId="14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4" fillId="0" borderId="22" xfId="0" applyFont="1" applyBorder="1" applyAlignment="1">
      <alignment horizontal="center" vertical="justify"/>
    </xf>
    <xf numFmtId="0" fontId="14" fillId="0" borderId="24" xfId="0" applyFont="1" applyBorder="1" applyAlignment="1">
      <alignment horizontal="center" vertical="justify"/>
    </xf>
    <xf numFmtId="0" fontId="14" fillId="0" borderId="23" xfId="0" applyFont="1" applyBorder="1" applyAlignment="1">
      <alignment horizontal="center" vertical="justify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7" fillId="0" borderId="22" xfId="0" applyFont="1" applyBorder="1" applyAlignment="1">
      <alignment horizontal="left" wrapText="1"/>
    </xf>
    <xf numFmtId="0" fontId="17" fillId="0" borderId="24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right" vertical="justify" wrapText="1"/>
    </xf>
    <xf numFmtId="0" fontId="15" fillId="0" borderId="0" xfId="0" applyFont="1" applyAlignment="1">
      <alignment horizontal="center" vertical="justify"/>
    </xf>
    <xf numFmtId="0" fontId="15" fillId="0" borderId="11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15" fillId="0" borderId="0" xfId="0" applyFont="1" applyFill="1" applyAlignment="1">
      <alignment horizontal="center" vertical="justify"/>
    </xf>
    <xf numFmtId="0" fontId="15" fillId="0" borderId="11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8"/>
  <sheetViews>
    <sheetView showGridLines="0" showRowColHeaders="0" tabSelected="1" view="pageBreakPreview" zoomScale="75" zoomScaleSheetLayoutView="75" workbookViewId="0">
      <pane xSplit="1" ySplit="2" topLeftCell="D3" activePane="bottomRight" state="frozen"/>
      <selection pane="topRight" activeCell="B1" sqref="B1"/>
      <selection pane="bottomLeft" activeCell="A3" sqref="A3"/>
      <selection pane="bottomRight" sqref="A1:M1"/>
    </sheetView>
  </sheetViews>
  <sheetFormatPr defaultRowHeight="15" x14ac:dyDescent="0.25"/>
  <cols>
    <col min="1" max="1" width="29.7109375" customWidth="1"/>
    <col min="2" max="2" width="31" customWidth="1"/>
    <col min="3" max="3" width="24.7109375" customWidth="1"/>
    <col min="4" max="4" width="12.85546875" customWidth="1"/>
    <col min="5" max="5" width="44.140625" customWidth="1"/>
    <col min="6" max="6" width="11.5703125" customWidth="1"/>
    <col min="7" max="7" width="17.28515625" customWidth="1"/>
    <col min="8" max="8" width="15" customWidth="1"/>
    <col min="9" max="9" width="17.42578125" customWidth="1"/>
    <col min="10" max="10" width="18.85546875" customWidth="1"/>
    <col min="11" max="11" width="28.5703125" customWidth="1"/>
    <col min="12" max="12" width="16.7109375" customWidth="1"/>
    <col min="13" max="13" width="10.5703125" customWidth="1"/>
  </cols>
  <sheetData>
    <row r="1" spans="1:13" ht="51" customHeight="1" x14ac:dyDescent="0.25">
      <c r="A1" s="130" t="s">
        <v>128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49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5.75" thickBot="1" x14ac:dyDescent="0.3">
      <c r="A3" s="6">
        <v>1</v>
      </c>
      <c r="B3" s="7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</row>
    <row r="4" spans="1:13" s="8" customFormat="1" ht="99" customHeight="1" thickBot="1" x14ac:dyDescent="0.3">
      <c r="A4" s="131" t="s">
        <v>22</v>
      </c>
      <c r="B4" s="143" t="s">
        <v>23</v>
      </c>
      <c r="C4" s="143" t="s">
        <v>24</v>
      </c>
      <c r="D4" s="17" t="s">
        <v>19</v>
      </c>
      <c r="E4" s="53" t="s">
        <v>25</v>
      </c>
      <c r="F4" s="17" t="s">
        <v>20</v>
      </c>
      <c r="G4" s="9">
        <v>10</v>
      </c>
      <c r="H4" s="87">
        <v>10</v>
      </c>
      <c r="I4" s="17">
        <f>(H4/G4)*100</f>
        <v>100</v>
      </c>
      <c r="J4" s="17">
        <f>I4</f>
        <v>100</v>
      </c>
      <c r="K4" s="86"/>
      <c r="L4" s="17" t="s">
        <v>27</v>
      </c>
      <c r="M4" s="133">
        <f>(J4+J5+J6+J7+J8++J9+J10++J11+J12+J13)/10</f>
        <v>100.76923076923077</v>
      </c>
    </row>
    <row r="5" spans="1:13" s="8" customFormat="1" ht="30.75" thickBot="1" x14ac:dyDescent="0.3">
      <c r="A5" s="125"/>
      <c r="B5" s="145"/>
      <c r="C5" s="144"/>
      <c r="D5" s="14" t="s">
        <v>15</v>
      </c>
      <c r="E5" s="26" t="s">
        <v>26</v>
      </c>
      <c r="F5" s="22" t="s">
        <v>29</v>
      </c>
      <c r="G5" s="10">
        <v>4</v>
      </c>
      <c r="H5" s="10">
        <v>4</v>
      </c>
      <c r="I5" s="17">
        <f>(H5/G5)*100</f>
        <v>100</v>
      </c>
      <c r="J5" s="18">
        <f>I5</f>
        <v>100</v>
      </c>
      <c r="K5" s="86"/>
      <c r="L5" s="27" t="s">
        <v>27</v>
      </c>
      <c r="M5" s="117"/>
    </row>
    <row r="6" spans="1:13" ht="86.25" customHeight="1" thickBot="1" x14ac:dyDescent="0.3">
      <c r="A6" s="125"/>
      <c r="B6" s="129" t="s">
        <v>28</v>
      </c>
      <c r="C6" s="119" t="s">
        <v>24</v>
      </c>
      <c r="D6" s="13" t="s">
        <v>19</v>
      </c>
      <c r="E6" s="82" t="s">
        <v>112</v>
      </c>
      <c r="F6" s="22" t="s">
        <v>20</v>
      </c>
      <c r="G6" s="14">
        <v>55</v>
      </c>
      <c r="H6" s="14">
        <v>55</v>
      </c>
      <c r="I6" s="18">
        <f t="shared" ref="I6:I29" si="0">(H6/G6)*100</f>
        <v>100</v>
      </c>
      <c r="J6" s="18">
        <f t="shared" ref="J6:J13" si="1">I6</f>
        <v>100</v>
      </c>
      <c r="K6" s="86"/>
      <c r="L6" s="14" t="s">
        <v>27</v>
      </c>
      <c r="M6" s="117"/>
    </row>
    <row r="7" spans="1:13" ht="79.5" customHeight="1" thickBot="1" x14ac:dyDescent="0.3">
      <c r="A7" s="125"/>
      <c r="B7" s="129"/>
      <c r="C7" s="119"/>
      <c r="D7" s="14" t="s">
        <v>15</v>
      </c>
      <c r="E7" s="26" t="s">
        <v>26</v>
      </c>
      <c r="F7" s="22" t="s">
        <v>29</v>
      </c>
      <c r="G7" s="14">
        <v>22</v>
      </c>
      <c r="H7" s="14">
        <v>22</v>
      </c>
      <c r="I7" s="18">
        <f t="shared" si="0"/>
        <v>100</v>
      </c>
      <c r="J7" s="18">
        <f t="shared" si="1"/>
        <v>100</v>
      </c>
      <c r="K7" s="86"/>
      <c r="L7" s="14" t="s">
        <v>27</v>
      </c>
      <c r="M7" s="117"/>
    </row>
    <row r="8" spans="1:13" ht="103.5" customHeight="1" thickBot="1" x14ac:dyDescent="0.3">
      <c r="A8" s="125"/>
      <c r="B8" s="129" t="s">
        <v>31</v>
      </c>
      <c r="C8" s="119" t="s">
        <v>24</v>
      </c>
      <c r="D8" s="22" t="s">
        <v>19</v>
      </c>
      <c r="E8" s="54" t="s">
        <v>30</v>
      </c>
      <c r="F8" s="22" t="s">
        <v>20</v>
      </c>
      <c r="G8" s="14">
        <v>30</v>
      </c>
      <c r="H8" s="14">
        <v>30</v>
      </c>
      <c r="I8" s="18">
        <f t="shared" si="0"/>
        <v>100</v>
      </c>
      <c r="J8" s="18">
        <f t="shared" si="1"/>
        <v>100</v>
      </c>
      <c r="K8" s="86"/>
      <c r="L8" s="14" t="s">
        <v>27</v>
      </c>
      <c r="M8" s="117"/>
    </row>
    <row r="9" spans="1:13" ht="62.25" customHeight="1" thickBot="1" x14ac:dyDescent="0.3">
      <c r="A9" s="125"/>
      <c r="B9" s="129"/>
      <c r="C9" s="119"/>
      <c r="D9" s="14" t="s">
        <v>15</v>
      </c>
      <c r="E9" s="26" t="s">
        <v>26</v>
      </c>
      <c r="F9" s="22" t="s">
        <v>29</v>
      </c>
      <c r="G9" s="14">
        <v>13</v>
      </c>
      <c r="H9" s="14">
        <v>14</v>
      </c>
      <c r="I9" s="18">
        <f t="shared" si="0"/>
        <v>107.69230769230769</v>
      </c>
      <c r="J9" s="21">
        <f t="shared" si="1"/>
        <v>107.69230769230769</v>
      </c>
      <c r="K9" s="86"/>
      <c r="L9" s="14" t="s">
        <v>27</v>
      </c>
      <c r="M9" s="117"/>
    </row>
    <row r="10" spans="1:13" ht="92.25" customHeight="1" thickBot="1" x14ac:dyDescent="0.3">
      <c r="A10" s="125"/>
      <c r="B10" s="129" t="s">
        <v>32</v>
      </c>
      <c r="C10" s="119" t="s">
        <v>24</v>
      </c>
      <c r="D10" s="22" t="s">
        <v>19</v>
      </c>
      <c r="E10" s="54" t="s">
        <v>33</v>
      </c>
      <c r="F10" s="22" t="s">
        <v>20</v>
      </c>
      <c r="G10" s="14">
        <v>55</v>
      </c>
      <c r="H10" s="14">
        <v>55</v>
      </c>
      <c r="I10" s="22">
        <f t="shared" si="0"/>
        <v>100</v>
      </c>
      <c r="J10" s="22">
        <f t="shared" si="1"/>
        <v>100</v>
      </c>
      <c r="K10" s="86"/>
      <c r="L10" s="14" t="s">
        <v>27</v>
      </c>
      <c r="M10" s="117"/>
    </row>
    <row r="11" spans="1:13" ht="77.25" customHeight="1" thickBot="1" x14ac:dyDescent="0.3">
      <c r="A11" s="125"/>
      <c r="B11" s="129"/>
      <c r="C11" s="119"/>
      <c r="D11" s="14" t="s">
        <v>15</v>
      </c>
      <c r="E11" s="26" t="s">
        <v>26</v>
      </c>
      <c r="F11" s="22" t="s">
        <v>29</v>
      </c>
      <c r="G11" s="12">
        <v>22</v>
      </c>
      <c r="H11" s="12">
        <v>22</v>
      </c>
      <c r="I11" s="18">
        <f t="shared" si="0"/>
        <v>100</v>
      </c>
      <c r="J11" s="18">
        <f t="shared" si="1"/>
        <v>100</v>
      </c>
      <c r="K11" s="86"/>
      <c r="L11" s="14" t="s">
        <v>27</v>
      </c>
      <c r="M11" s="117"/>
    </row>
    <row r="12" spans="1:13" ht="90" customHeight="1" thickBot="1" x14ac:dyDescent="0.3">
      <c r="A12" s="125"/>
      <c r="B12" s="123" t="s">
        <v>34</v>
      </c>
      <c r="C12" s="119" t="s">
        <v>24</v>
      </c>
      <c r="D12" s="22" t="s">
        <v>19</v>
      </c>
      <c r="E12" s="83" t="s">
        <v>113</v>
      </c>
      <c r="F12" s="22" t="s">
        <v>20</v>
      </c>
      <c r="G12" s="12">
        <v>248</v>
      </c>
      <c r="H12" s="12">
        <v>248</v>
      </c>
      <c r="I12" s="18">
        <f t="shared" si="0"/>
        <v>100</v>
      </c>
      <c r="J12" s="18">
        <f t="shared" si="1"/>
        <v>100</v>
      </c>
      <c r="K12" s="86"/>
      <c r="L12" s="14" t="s">
        <v>27</v>
      </c>
      <c r="M12" s="117"/>
    </row>
    <row r="13" spans="1:13" ht="60" customHeight="1" thickBot="1" x14ac:dyDescent="0.3">
      <c r="A13" s="132"/>
      <c r="B13" s="124"/>
      <c r="C13" s="120"/>
      <c r="D13" s="15" t="s">
        <v>15</v>
      </c>
      <c r="E13" s="55" t="s">
        <v>26</v>
      </c>
      <c r="F13" s="19" t="s">
        <v>29</v>
      </c>
      <c r="G13" s="15">
        <v>2</v>
      </c>
      <c r="H13" s="15">
        <v>2</v>
      </c>
      <c r="I13" s="19">
        <f t="shared" si="0"/>
        <v>100</v>
      </c>
      <c r="J13" s="19">
        <f t="shared" si="1"/>
        <v>100</v>
      </c>
      <c r="K13" s="86"/>
      <c r="L13" s="15" t="s">
        <v>27</v>
      </c>
      <c r="M13" s="134"/>
    </row>
    <row r="14" spans="1:13" ht="73.5" customHeight="1" thickBot="1" x14ac:dyDescent="0.3">
      <c r="A14" s="125" t="s">
        <v>106</v>
      </c>
      <c r="B14" s="69" t="s">
        <v>16</v>
      </c>
      <c r="C14" s="69"/>
      <c r="D14" s="51" t="s">
        <v>15</v>
      </c>
      <c r="E14" s="50" t="s">
        <v>69</v>
      </c>
      <c r="F14" s="14" t="s">
        <v>18</v>
      </c>
      <c r="G14" s="14">
        <v>9440</v>
      </c>
      <c r="H14" s="14">
        <v>9440</v>
      </c>
      <c r="I14" s="18">
        <f t="shared" si="0"/>
        <v>100</v>
      </c>
      <c r="J14" s="18">
        <f>I14</f>
        <v>100</v>
      </c>
      <c r="K14" s="86"/>
      <c r="L14" s="24" t="s">
        <v>71</v>
      </c>
      <c r="M14" s="117">
        <f>(J14+J15)/2</f>
        <v>100</v>
      </c>
    </row>
    <row r="15" spans="1:13" ht="60.75" customHeight="1" thickBot="1" x14ac:dyDescent="0.3">
      <c r="A15" s="125"/>
      <c r="B15" s="119" t="s">
        <v>107</v>
      </c>
      <c r="C15" s="119" t="s">
        <v>70</v>
      </c>
      <c r="D15" s="51" t="s">
        <v>15</v>
      </c>
      <c r="E15" s="26" t="s">
        <v>102</v>
      </c>
      <c r="F15" s="69" t="s">
        <v>18</v>
      </c>
      <c r="G15" s="14">
        <v>152</v>
      </c>
      <c r="H15" s="14">
        <v>152</v>
      </c>
      <c r="I15" s="18">
        <f>(H15/G15)*100</f>
        <v>100</v>
      </c>
      <c r="J15" s="126">
        <f>(I15+I16+I17+I18)/4</f>
        <v>100</v>
      </c>
      <c r="K15" s="86"/>
      <c r="L15" s="60" t="s">
        <v>66</v>
      </c>
      <c r="M15" s="117"/>
    </row>
    <row r="16" spans="1:13" ht="74.25" customHeight="1" thickBot="1" x14ac:dyDescent="0.3">
      <c r="A16" s="125"/>
      <c r="B16" s="119"/>
      <c r="C16" s="119"/>
      <c r="D16" s="51" t="s">
        <v>15</v>
      </c>
      <c r="E16" s="61" t="s">
        <v>103</v>
      </c>
      <c r="F16" s="69" t="s">
        <v>18</v>
      </c>
      <c r="G16" s="14">
        <v>880</v>
      </c>
      <c r="H16" s="14">
        <v>880</v>
      </c>
      <c r="I16" s="18">
        <f t="shared" si="0"/>
        <v>100</v>
      </c>
      <c r="J16" s="127"/>
      <c r="K16" s="86"/>
      <c r="L16" s="52" t="s">
        <v>67</v>
      </c>
      <c r="M16" s="117"/>
    </row>
    <row r="17" spans="1:13" ht="30.75" thickBot="1" x14ac:dyDescent="0.3">
      <c r="A17" s="125"/>
      <c r="B17" s="119"/>
      <c r="C17" s="119"/>
      <c r="D17" s="51" t="s">
        <v>15</v>
      </c>
      <c r="E17" s="26" t="s">
        <v>104</v>
      </c>
      <c r="F17" s="69" t="s">
        <v>18</v>
      </c>
      <c r="G17" s="14">
        <v>580</v>
      </c>
      <c r="H17" s="14">
        <v>580</v>
      </c>
      <c r="I17" s="18">
        <f>(H17/G17)*100</f>
        <v>100</v>
      </c>
      <c r="J17" s="127"/>
      <c r="K17" s="86"/>
      <c r="L17" s="52"/>
      <c r="M17" s="117"/>
    </row>
    <row r="18" spans="1:13" ht="76.5" customHeight="1" thickBot="1" x14ac:dyDescent="0.3">
      <c r="A18" s="125"/>
      <c r="B18" s="119"/>
      <c r="C18" s="119"/>
      <c r="D18" s="51" t="s">
        <v>15</v>
      </c>
      <c r="E18" s="70" t="s">
        <v>105</v>
      </c>
      <c r="F18" s="69" t="s">
        <v>18</v>
      </c>
      <c r="G18" s="71">
        <v>460</v>
      </c>
      <c r="H18" s="71">
        <v>460</v>
      </c>
      <c r="I18" s="110">
        <f>H18/G18*100</f>
        <v>100</v>
      </c>
      <c r="J18" s="128"/>
      <c r="K18" s="86"/>
      <c r="L18" s="52" t="s">
        <v>68</v>
      </c>
      <c r="M18" s="117"/>
    </row>
    <row r="19" spans="1:13" ht="48" customHeight="1" x14ac:dyDescent="0.25">
      <c r="A19" s="142" t="s">
        <v>108</v>
      </c>
      <c r="B19" s="118" t="s">
        <v>74</v>
      </c>
      <c r="C19" s="118" t="s">
        <v>24</v>
      </c>
      <c r="D19" s="20" t="s">
        <v>19</v>
      </c>
      <c r="E19" s="64" t="s">
        <v>75</v>
      </c>
      <c r="F19" s="20" t="s">
        <v>20</v>
      </c>
      <c r="G19" s="16">
        <v>10.59</v>
      </c>
      <c r="H19" s="16">
        <v>10.59</v>
      </c>
      <c r="I19" s="20">
        <f t="shared" si="0"/>
        <v>100</v>
      </c>
      <c r="J19" s="121">
        <f>(I19+I20)/2</f>
        <v>100</v>
      </c>
      <c r="K19" s="86"/>
      <c r="L19" s="65" t="s">
        <v>79</v>
      </c>
      <c r="M19" s="135">
        <f>(J19+J21)/2</f>
        <v>100</v>
      </c>
    </row>
    <row r="20" spans="1:13" ht="48" customHeight="1" x14ac:dyDescent="0.25">
      <c r="A20" s="138"/>
      <c r="B20" s="119"/>
      <c r="C20" s="119"/>
      <c r="D20" s="18" t="s">
        <v>19</v>
      </c>
      <c r="E20" s="23" t="s">
        <v>76</v>
      </c>
      <c r="F20" s="18" t="s">
        <v>20</v>
      </c>
      <c r="G20" s="14">
        <v>1.4</v>
      </c>
      <c r="H20" s="14">
        <v>1.4</v>
      </c>
      <c r="I20" s="18">
        <f t="shared" si="0"/>
        <v>100</v>
      </c>
      <c r="J20" s="122"/>
      <c r="K20" s="89"/>
      <c r="L20" s="52" t="s">
        <v>80</v>
      </c>
      <c r="M20" s="136"/>
    </row>
    <row r="21" spans="1:13" ht="70.5" customHeight="1" thickBot="1" x14ac:dyDescent="0.3">
      <c r="A21" s="140"/>
      <c r="B21" s="120"/>
      <c r="C21" s="120"/>
      <c r="D21" s="15" t="s">
        <v>15</v>
      </c>
      <c r="E21" s="66" t="s">
        <v>77</v>
      </c>
      <c r="F21" s="19" t="s">
        <v>78</v>
      </c>
      <c r="G21" s="15">
        <v>213</v>
      </c>
      <c r="H21" s="15">
        <v>213</v>
      </c>
      <c r="I21" s="19">
        <f t="shared" si="0"/>
        <v>100</v>
      </c>
      <c r="J21" s="19">
        <v>100</v>
      </c>
      <c r="K21" s="88"/>
      <c r="L21" s="62" t="s">
        <v>79</v>
      </c>
      <c r="M21" s="137"/>
    </row>
    <row r="22" spans="1:13" ht="73.5" customHeight="1" thickBot="1" x14ac:dyDescent="0.3">
      <c r="A22" s="138" t="s">
        <v>81</v>
      </c>
      <c r="B22" s="143" t="s">
        <v>125</v>
      </c>
      <c r="C22" s="14" t="s">
        <v>83</v>
      </c>
      <c r="D22" s="14" t="s">
        <v>15</v>
      </c>
      <c r="E22" s="26" t="s">
        <v>85</v>
      </c>
      <c r="F22" s="18" t="s">
        <v>78</v>
      </c>
      <c r="G22" s="14">
        <v>110160</v>
      </c>
      <c r="H22" s="14">
        <v>140101</v>
      </c>
      <c r="I22" s="18">
        <v>110</v>
      </c>
      <c r="J22" s="122">
        <f>(I22+I23)/2</f>
        <v>110</v>
      </c>
      <c r="K22" s="86"/>
      <c r="L22" s="23" t="s">
        <v>114</v>
      </c>
      <c r="M22" s="136">
        <f>(J22+J24+J26+J27+J29)/5</f>
        <v>102.00363636363636</v>
      </c>
    </row>
    <row r="23" spans="1:13" ht="90.75" customHeight="1" thickBot="1" x14ac:dyDescent="0.3">
      <c r="A23" s="138"/>
      <c r="B23" s="144"/>
      <c r="C23" s="14" t="s">
        <v>84</v>
      </c>
      <c r="D23" s="14" t="s">
        <v>15</v>
      </c>
      <c r="E23" s="26" t="s">
        <v>85</v>
      </c>
      <c r="F23" s="18" t="s">
        <v>78</v>
      </c>
      <c r="G23" s="14">
        <v>10990</v>
      </c>
      <c r="H23" s="14">
        <v>15830</v>
      </c>
      <c r="I23" s="18">
        <v>110</v>
      </c>
      <c r="J23" s="122"/>
      <c r="K23" s="86"/>
      <c r="L23" s="23" t="s">
        <v>124</v>
      </c>
      <c r="M23" s="136"/>
    </row>
    <row r="24" spans="1:13" ht="87" customHeight="1" thickBot="1" x14ac:dyDescent="0.3">
      <c r="A24" s="138"/>
      <c r="B24" s="74" t="s">
        <v>86</v>
      </c>
      <c r="C24" s="101" t="s">
        <v>70</v>
      </c>
      <c r="D24" s="101" t="s">
        <v>19</v>
      </c>
      <c r="E24" s="74" t="s">
        <v>120</v>
      </c>
      <c r="F24" s="102" t="s">
        <v>121</v>
      </c>
      <c r="G24" s="101">
        <v>2.8</v>
      </c>
      <c r="H24" s="101">
        <v>2.8</v>
      </c>
      <c r="I24" s="102">
        <f>H24*100/G24</f>
        <v>100</v>
      </c>
      <c r="J24" s="126">
        <f>(I24+I25)/2</f>
        <v>100</v>
      </c>
      <c r="K24" s="86"/>
      <c r="L24" s="23" t="s">
        <v>124</v>
      </c>
      <c r="M24" s="136"/>
    </row>
    <row r="25" spans="1:13" ht="78.75" customHeight="1" thickBot="1" x14ac:dyDescent="0.3">
      <c r="A25" s="138"/>
      <c r="B25" s="74" t="s">
        <v>86</v>
      </c>
      <c r="C25" s="101" t="s">
        <v>70</v>
      </c>
      <c r="D25" s="101" t="s">
        <v>19</v>
      </c>
      <c r="E25" s="74" t="s">
        <v>122</v>
      </c>
      <c r="F25" s="102" t="s">
        <v>121</v>
      </c>
      <c r="G25" s="101">
        <v>1.3</v>
      </c>
      <c r="H25" s="101">
        <v>1.3</v>
      </c>
      <c r="I25" s="102">
        <f>(H25/G25)*100</f>
        <v>100</v>
      </c>
      <c r="J25" s="128"/>
      <c r="K25" s="86"/>
      <c r="L25" s="23" t="s">
        <v>124</v>
      </c>
      <c r="M25" s="136"/>
    </row>
    <row r="26" spans="1:13" ht="79.5" customHeight="1" thickBot="1" x14ac:dyDescent="0.3">
      <c r="A26" s="138"/>
      <c r="B26" s="74" t="s">
        <v>86</v>
      </c>
      <c r="C26" s="72" t="s">
        <v>24</v>
      </c>
      <c r="D26" s="14" t="s">
        <v>15</v>
      </c>
      <c r="E26" s="84" t="s">
        <v>87</v>
      </c>
      <c r="F26" s="18" t="s">
        <v>78</v>
      </c>
      <c r="G26" s="34">
        <v>5500</v>
      </c>
      <c r="H26" s="34">
        <v>5501</v>
      </c>
      <c r="I26" s="91">
        <f>(H26/G26)*100</f>
        <v>100.01818181818183</v>
      </c>
      <c r="J26" s="18">
        <f>I26/1</f>
        <v>100.01818181818183</v>
      </c>
      <c r="K26" s="86"/>
      <c r="L26" s="63" t="s">
        <v>90</v>
      </c>
      <c r="M26" s="136"/>
    </row>
    <row r="27" spans="1:13" ht="90.75" customHeight="1" thickBot="1" x14ac:dyDescent="0.3">
      <c r="A27" s="139"/>
      <c r="B27" s="109" t="s">
        <v>115</v>
      </c>
      <c r="C27" s="12" t="s">
        <v>24</v>
      </c>
      <c r="D27" s="12" t="s">
        <v>123</v>
      </c>
      <c r="E27" s="106" t="s">
        <v>116</v>
      </c>
      <c r="F27" s="103" t="s">
        <v>121</v>
      </c>
      <c r="G27" s="104">
        <v>13.96</v>
      </c>
      <c r="H27" s="104">
        <v>13.96</v>
      </c>
      <c r="I27" s="107">
        <f>(H27/G27)*100</f>
        <v>100</v>
      </c>
      <c r="J27" s="126">
        <f>(I27+I28)/2</f>
        <v>100</v>
      </c>
      <c r="K27" s="86"/>
      <c r="L27" s="23" t="s">
        <v>124</v>
      </c>
      <c r="M27" s="141"/>
    </row>
    <row r="28" spans="1:13" ht="96.75" customHeight="1" thickBot="1" x14ac:dyDescent="0.3">
      <c r="A28" s="139"/>
      <c r="B28" s="109" t="s">
        <v>115</v>
      </c>
      <c r="C28" s="12" t="s">
        <v>24</v>
      </c>
      <c r="D28" s="12" t="s">
        <v>19</v>
      </c>
      <c r="E28" s="106" t="s">
        <v>117</v>
      </c>
      <c r="F28" s="103" t="s">
        <v>121</v>
      </c>
      <c r="G28" s="104">
        <v>2.8</v>
      </c>
      <c r="H28" s="111">
        <v>2.8</v>
      </c>
      <c r="I28" s="107">
        <f>(H28/G28)*100</f>
        <v>100</v>
      </c>
      <c r="J28" s="128"/>
      <c r="K28" s="86"/>
      <c r="L28" s="23" t="s">
        <v>124</v>
      </c>
      <c r="M28" s="141"/>
    </row>
    <row r="29" spans="1:13" ht="74.25" customHeight="1" thickBot="1" x14ac:dyDescent="0.3">
      <c r="A29" s="140"/>
      <c r="B29" s="90" t="s">
        <v>115</v>
      </c>
      <c r="C29" s="73" t="s">
        <v>24</v>
      </c>
      <c r="D29" s="15" t="s">
        <v>15</v>
      </c>
      <c r="E29" s="85" t="s">
        <v>89</v>
      </c>
      <c r="F29" s="19" t="s">
        <v>78</v>
      </c>
      <c r="G29" s="92">
        <v>27500</v>
      </c>
      <c r="H29" s="92">
        <v>27500</v>
      </c>
      <c r="I29" s="93">
        <f t="shared" si="0"/>
        <v>100</v>
      </c>
      <c r="J29" s="19">
        <f>I29/1</f>
        <v>100</v>
      </c>
      <c r="K29" s="95"/>
      <c r="L29" s="67" t="s">
        <v>90</v>
      </c>
      <c r="M29" s="137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2" t="s">
        <v>13</v>
      </c>
      <c r="B31" s="1"/>
      <c r="C31" s="1"/>
      <c r="D31" s="1" t="s">
        <v>91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ht="15.75" x14ac:dyDescent="0.25">
      <c r="A32" s="3" t="s">
        <v>14</v>
      </c>
      <c r="B32" s="1" t="s">
        <v>92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</sheetData>
  <mergeCells count="29">
    <mergeCell ref="J24:J25"/>
    <mergeCell ref="J27:J28"/>
    <mergeCell ref="A1:M1"/>
    <mergeCell ref="A4:A13"/>
    <mergeCell ref="M4:M13"/>
    <mergeCell ref="M19:M21"/>
    <mergeCell ref="A22:A29"/>
    <mergeCell ref="M22:M29"/>
    <mergeCell ref="A19:A21"/>
    <mergeCell ref="B19:B21"/>
    <mergeCell ref="C4:C5"/>
    <mergeCell ref="C15:C18"/>
    <mergeCell ref="J22:J23"/>
    <mergeCell ref="B22:B23"/>
    <mergeCell ref="B4:B5"/>
    <mergeCell ref="B6:B7"/>
    <mergeCell ref="A14:A18"/>
    <mergeCell ref="B15:B18"/>
    <mergeCell ref="J15:J18"/>
    <mergeCell ref="C6:C7"/>
    <mergeCell ref="B8:B9"/>
    <mergeCell ref="C8:C9"/>
    <mergeCell ref="B10:B11"/>
    <mergeCell ref="C10:C11"/>
    <mergeCell ref="M14:M18"/>
    <mergeCell ref="C19:C21"/>
    <mergeCell ref="J19:J20"/>
    <mergeCell ref="B12:B13"/>
    <mergeCell ref="C12:C1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180" verticalDpi="180" r:id="rId1"/>
  <rowBreaks count="2" manualBreakCount="2">
    <brk id="13" max="12" man="1"/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topLeftCell="A40" zoomScaleNormal="100" zoomScaleSheetLayoutView="100" workbookViewId="0">
      <selection activeCell="I61" sqref="I61"/>
    </sheetView>
  </sheetViews>
  <sheetFormatPr defaultRowHeight="15" x14ac:dyDescent="0.25"/>
  <cols>
    <col min="1" max="1" width="5" customWidth="1"/>
    <col min="2" max="2" width="38.28515625" customWidth="1"/>
    <col min="3" max="3" width="8.7109375" customWidth="1"/>
    <col min="5" max="5" width="8.85546875" customWidth="1"/>
    <col min="6" max="6" width="8.7109375" customWidth="1"/>
    <col min="8" max="8" width="9" customWidth="1"/>
    <col min="9" max="9" width="9.42578125" customWidth="1"/>
    <col min="10" max="10" width="9.5703125" customWidth="1"/>
    <col min="257" max="257" width="5" customWidth="1"/>
    <col min="258" max="258" width="38.28515625" customWidth="1"/>
    <col min="259" max="259" width="8.7109375" customWidth="1"/>
    <col min="261" max="261" width="8.85546875" customWidth="1"/>
    <col min="262" max="262" width="8.7109375" customWidth="1"/>
    <col min="264" max="264" width="9" customWidth="1"/>
    <col min="265" max="265" width="9.42578125" customWidth="1"/>
    <col min="266" max="266" width="9.5703125" customWidth="1"/>
    <col min="513" max="513" width="5" customWidth="1"/>
    <col min="514" max="514" width="38.28515625" customWidth="1"/>
    <col min="515" max="515" width="8.7109375" customWidth="1"/>
    <col min="517" max="517" width="8.85546875" customWidth="1"/>
    <col min="518" max="518" width="8.7109375" customWidth="1"/>
    <col min="520" max="520" width="9" customWidth="1"/>
    <col min="521" max="521" width="9.42578125" customWidth="1"/>
    <col min="522" max="522" width="9.5703125" customWidth="1"/>
    <col min="769" max="769" width="5" customWidth="1"/>
    <col min="770" max="770" width="38.28515625" customWidth="1"/>
    <col min="771" max="771" width="8.7109375" customWidth="1"/>
    <col min="773" max="773" width="8.85546875" customWidth="1"/>
    <col min="774" max="774" width="8.7109375" customWidth="1"/>
    <col min="776" max="776" width="9" customWidth="1"/>
    <col min="777" max="777" width="9.42578125" customWidth="1"/>
    <col min="778" max="778" width="9.5703125" customWidth="1"/>
    <col min="1025" max="1025" width="5" customWidth="1"/>
    <col min="1026" max="1026" width="38.28515625" customWidth="1"/>
    <col min="1027" max="1027" width="8.7109375" customWidth="1"/>
    <col min="1029" max="1029" width="8.85546875" customWidth="1"/>
    <col min="1030" max="1030" width="8.7109375" customWidth="1"/>
    <col min="1032" max="1032" width="9" customWidth="1"/>
    <col min="1033" max="1033" width="9.42578125" customWidth="1"/>
    <col min="1034" max="1034" width="9.5703125" customWidth="1"/>
    <col min="1281" max="1281" width="5" customWidth="1"/>
    <col min="1282" max="1282" width="38.28515625" customWidth="1"/>
    <col min="1283" max="1283" width="8.7109375" customWidth="1"/>
    <col min="1285" max="1285" width="8.85546875" customWidth="1"/>
    <col min="1286" max="1286" width="8.7109375" customWidth="1"/>
    <col min="1288" max="1288" width="9" customWidth="1"/>
    <col min="1289" max="1289" width="9.42578125" customWidth="1"/>
    <col min="1290" max="1290" width="9.5703125" customWidth="1"/>
    <col min="1537" max="1537" width="5" customWidth="1"/>
    <col min="1538" max="1538" width="38.28515625" customWidth="1"/>
    <col min="1539" max="1539" width="8.7109375" customWidth="1"/>
    <col min="1541" max="1541" width="8.85546875" customWidth="1"/>
    <col min="1542" max="1542" width="8.7109375" customWidth="1"/>
    <col min="1544" max="1544" width="9" customWidth="1"/>
    <col min="1545" max="1545" width="9.42578125" customWidth="1"/>
    <col min="1546" max="1546" width="9.5703125" customWidth="1"/>
    <col min="1793" max="1793" width="5" customWidth="1"/>
    <col min="1794" max="1794" width="38.28515625" customWidth="1"/>
    <col min="1795" max="1795" width="8.7109375" customWidth="1"/>
    <col min="1797" max="1797" width="8.85546875" customWidth="1"/>
    <col min="1798" max="1798" width="8.7109375" customWidth="1"/>
    <col min="1800" max="1800" width="9" customWidth="1"/>
    <col min="1801" max="1801" width="9.42578125" customWidth="1"/>
    <col min="1802" max="1802" width="9.5703125" customWidth="1"/>
    <col min="2049" max="2049" width="5" customWidth="1"/>
    <col min="2050" max="2050" width="38.28515625" customWidth="1"/>
    <col min="2051" max="2051" width="8.7109375" customWidth="1"/>
    <col min="2053" max="2053" width="8.85546875" customWidth="1"/>
    <col min="2054" max="2054" width="8.7109375" customWidth="1"/>
    <col min="2056" max="2056" width="9" customWidth="1"/>
    <col min="2057" max="2057" width="9.42578125" customWidth="1"/>
    <col min="2058" max="2058" width="9.5703125" customWidth="1"/>
    <col min="2305" max="2305" width="5" customWidth="1"/>
    <col min="2306" max="2306" width="38.28515625" customWidth="1"/>
    <col min="2307" max="2307" width="8.7109375" customWidth="1"/>
    <col min="2309" max="2309" width="8.85546875" customWidth="1"/>
    <col min="2310" max="2310" width="8.7109375" customWidth="1"/>
    <col min="2312" max="2312" width="9" customWidth="1"/>
    <col min="2313" max="2313" width="9.42578125" customWidth="1"/>
    <col min="2314" max="2314" width="9.5703125" customWidth="1"/>
    <col min="2561" max="2561" width="5" customWidth="1"/>
    <col min="2562" max="2562" width="38.28515625" customWidth="1"/>
    <col min="2563" max="2563" width="8.7109375" customWidth="1"/>
    <col min="2565" max="2565" width="8.85546875" customWidth="1"/>
    <col min="2566" max="2566" width="8.7109375" customWidth="1"/>
    <col min="2568" max="2568" width="9" customWidth="1"/>
    <col min="2569" max="2569" width="9.42578125" customWidth="1"/>
    <col min="2570" max="2570" width="9.5703125" customWidth="1"/>
    <col min="2817" max="2817" width="5" customWidth="1"/>
    <col min="2818" max="2818" width="38.28515625" customWidth="1"/>
    <col min="2819" max="2819" width="8.7109375" customWidth="1"/>
    <col min="2821" max="2821" width="8.85546875" customWidth="1"/>
    <col min="2822" max="2822" width="8.7109375" customWidth="1"/>
    <col min="2824" max="2824" width="9" customWidth="1"/>
    <col min="2825" max="2825" width="9.42578125" customWidth="1"/>
    <col min="2826" max="2826" width="9.5703125" customWidth="1"/>
    <col min="3073" max="3073" width="5" customWidth="1"/>
    <col min="3074" max="3074" width="38.28515625" customWidth="1"/>
    <col min="3075" max="3075" width="8.7109375" customWidth="1"/>
    <col min="3077" max="3077" width="8.85546875" customWidth="1"/>
    <col min="3078" max="3078" width="8.7109375" customWidth="1"/>
    <col min="3080" max="3080" width="9" customWidth="1"/>
    <col min="3081" max="3081" width="9.42578125" customWidth="1"/>
    <col min="3082" max="3082" width="9.5703125" customWidth="1"/>
    <col min="3329" max="3329" width="5" customWidth="1"/>
    <col min="3330" max="3330" width="38.28515625" customWidth="1"/>
    <col min="3331" max="3331" width="8.7109375" customWidth="1"/>
    <col min="3333" max="3333" width="8.85546875" customWidth="1"/>
    <col min="3334" max="3334" width="8.7109375" customWidth="1"/>
    <col min="3336" max="3336" width="9" customWidth="1"/>
    <col min="3337" max="3337" width="9.42578125" customWidth="1"/>
    <col min="3338" max="3338" width="9.5703125" customWidth="1"/>
    <col min="3585" max="3585" width="5" customWidth="1"/>
    <col min="3586" max="3586" width="38.28515625" customWidth="1"/>
    <col min="3587" max="3587" width="8.7109375" customWidth="1"/>
    <col min="3589" max="3589" width="8.85546875" customWidth="1"/>
    <col min="3590" max="3590" width="8.7109375" customWidth="1"/>
    <col min="3592" max="3592" width="9" customWidth="1"/>
    <col min="3593" max="3593" width="9.42578125" customWidth="1"/>
    <col min="3594" max="3594" width="9.5703125" customWidth="1"/>
    <col min="3841" max="3841" width="5" customWidth="1"/>
    <col min="3842" max="3842" width="38.28515625" customWidth="1"/>
    <col min="3843" max="3843" width="8.7109375" customWidth="1"/>
    <col min="3845" max="3845" width="8.85546875" customWidth="1"/>
    <col min="3846" max="3846" width="8.7109375" customWidth="1"/>
    <col min="3848" max="3848" width="9" customWidth="1"/>
    <col min="3849" max="3849" width="9.42578125" customWidth="1"/>
    <col min="3850" max="3850" width="9.5703125" customWidth="1"/>
    <col min="4097" max="4097" width="5" customWidth="1"/>
    <col min="4098" max="4098" width="38.28515625" customWidth="1"/>
    <col min="4099" max="4099" width="8.7109375" customWidth="1"/>
    <col min="4101" max="4101" width="8.85546875" customWidth="1"/>
    <col min="4102" max="4102" width="8.7109375" customWidth="1"/>
    <col min="4104" max="4104" width="9" customWidth="1"/>
    <col min="4105" max="4105" width="9.42578125" customWidth="1"/>
    <col min="4106" max="4106" width="9.5703125" customWidth="1"/>
    <col min="4353" max="4353" width="5" customWidth="1"/>
    <col min="4354" max="4354" width="38.28515625" customWidth="1"/>
    <col min="4355" max="4355" width="8.7109375" customWidth="1"/>
    <col min="4357" max="4357" width="8.85546875" customWidth="1"/>
    <col min="4358" max="4358" width="8.7109375" customWidth="1"/>
    <col min="4360" max="4360" width="9" customWidth="1"/>
    <col min="4361" max="4361" width="9.42578125" customWidth="1"/>
    <col min="4362" max="4362" width="9.5703125" customWidth="1"/>
    <col min="4609" max="4609" width="5" customWidth="1"/>
    <col min="4610" max="4610" width="38.28515625" customWidth="1"/>
    <col min="4611" max="4611" width="8.7109375" customWidth="1"/>
    <col min="4613" max="4613" width="8.85546875" customWidth="1"/>
    <col min="4614" max="4614" width="8.7109375" customWidth="1"/>
    <col min="4616" max="4616" width="9" customWidth="1"/>
    <col min="4617" max="4617" width="9.42578125" customWidth="1"/>
    <col min="4618" max="4618" width="9.5703125" customWidth="1"/>
    <col min="4865" max="4865" width="5" customWidth="1"/>
    <col min="4866" max="4866" width="38.28515625" customWidth="1"/>
    <col min="4867" max="4867" width="8.7109375" customWidth="1"/>
    <col min="4869" max="4869" width="8.85546875" customWidth="1"/>
    <col min="4870" max="4870" width="8.7109375" customWidth="1"/>
    <col min="4872" max="4872" width="9" customWidth="1"/>
    <col min="4873" max="4873" width="9.42578125" customWidth="1"/>
    <col min="4874" max="4874" width="9.5703125" customWidth="1"/>
    <col min="5121" max="5121" width="5" customWidth="1"/>
    <col min="5122" max="5122" width="38.28515625" customWidth="1"/>
    <col min="5123" max="5123" width="8.7109375" customWidth="1"/>
    <col min="5125" max="5125" width="8.85546875" customWidth="1"/>
    <col min="5126" max="5126" width="8.7109375" customWidth="1"/>
    <col min="5128" max="5128" width="9" customWidth="1"/>
    <col min="5129" max="5129" width="9.42578125" customWidth="1"/>
    <col min="5130" max="5130" width="9.5703125" customWidth="1"/>
    <col min="5377" max="5377" width="5" customWidth="1"/>
    <col min="5378" max="5378" width="38.28515625" customWidth="1"/>
    <col min="5379" max="5379" width="8.7109375" customWidth="1"/>
    <col min="5381" max="5381" width="8.85546875" customWidth="1"/>
    <col min="5382" max="5382" width="8.7109375" customWidth="1"/>
    <col min="5384" max="5384" width="9" customWidth="1"/>
    <col min="5385" max="5385" width="9.42578125" customWidth="1"/>
    <col min="5386" max="5386" width="9.5703125" customWidth="1"/>
    <col min="5633" max="5633" width="5" customWidth="1"/>
    <col min="5634" max="5634" width="38.28515625" customWidth="1"/>
    <col min="5635" max="5635" width="8.7109375" customWidth="1"/>
    <col min="5637" max="5637" width="8.85546875" customWidth="1"/>
    <col min="5638" max="5638" width="8.7109375" customWidth="1"/>
    <col min="5640" max="5640" width="9" customWidth="1"/>
    <col min="5641" max="5641" width="9.42578125" customWidth="1"/>
    <col min="5642" max="5642" width="9.5703125" customWidth="1"/>
    <col min="5889" max="5889" width="5" customWidth="1"/>
    <col min="5890" max="5890" width="38.28515625" customWidth="1"/>
    <col min="5891" max="5891" width="8.7109375" customWidth="1"/>
    <col min="5893" max="5893" width="8.85546875" customWidth="1"/>
    <col min="5894" max="5894" width="8.7109375" customWidth="1"/>
    <col min="5896" max="5896" width="9" customWidth="1"/>
    <col min="5897" max="5897" width="9.42578125" customWidth="1"/>
    <col min="5898" max="5898" width="9.5703125" customWidth="1"/>
    <col min="6145" max="6145" width="5" customWidth="1"/>
    <col min="6146" max="6146" width="38.28515625" customWidth="1"/>
    <col min="6147" max="6147" width="8.7109375" customWidth="1"/>
    <col min="6149" max="6149" width="8.85546875" customWidth="1"/>
    <col min="6150" max="6150" width="8.7109375" customWidth="1"/>
    <col min="6152" max="6152" width="9" customWidth="1"/>
    <col min="6153" max="6153" width="9.42578125" customWidth="1"/>
    <col min="6154" max="6154" width="9.5703125" customWidth="1"/>
    <col min="6401" max="6401" width="5" customWidth="1"/>
    <col min="6402" max="6402" width="38.28515625" customWidth="1"/>
    <col min="6403" max="6403" width="8.7109375" customWidth="1"/>
    <col min="6405" max="6405" width="8.85546875" customWidth="1"/>
    <col min="6406" max="6406" width="8.7109375" customWidth="1"/>
    <col min="6408" max="6408" width="9" customWidth="1"/>
    <col min="6409" max="6409" width="9.42578125" customWidth="1"/>
    <col min="6410" max="6410" width="9.5703125" customWidth="1"/>
    <col min="6657" max="6657" width="5" customWidth="1"/>
    <col min="6658" max="6658" width="38.28515625" customWidth="1"/>
    <col min="6659" max="6659" width="8.7109375" customWidth="1"/>
    <col min="6661" max="6661" width="8.85546875" customWidth="1"/>
    <col min="6662" max="6662" width="8.7109375" customWidth="1"/>
    <col min="6664" max="6664" width="9" customWidth="1"/>
    <col min="6665" max="6665" width="9.42578125" customWidth="1"/>
    <col min="6666" max="6666" width="9.5703125" customWidth="1"/>
    <col min="6913" max="6913" width="5" customWidth="1"/>
    <col min="6914" max="6914" width="38.28515625" customWidth="1"/>
    <col min="6915" max="6915" width="8.7109375" customWidth="1"/>
    <col min="6917" max="6917" width="8.85546875" customWidth="1"/>
    <col min="6918" max="6918" width="8.7109375" customWidth="1"/>
    <col min="6920" max="6920" width="9" customWidth="1"/>
    <col min="6921" max="6921" width="9.42578125" customWidth="1"/>
    <col min="6922" max="6922" width="9.5703125" customWidth="1"/>
    <col min="7169" max="7169" width="5" customWidth="1"/>
    <col min="7170" max="7170" width="38.28515625" customWidth="1"/>
    <col min="7171" max="7171" width="8.7109375" customWidth="1"/>
    <col min="7173" max="7173" width="8.85546875" customWidth="1"/>
    <col min="7174" max="7174" width="8.7109375" customWidth="1"/>
    <col min="7176" max="7176" width="9" customWidth="1"/>
    <col min="7177" max="7177" width="9.42578125" customWidth="1"/>
    <col min="7178" max="7178" width="9.5703125" customWidth="1"/>
    <col min="7425" max="7425" width="5" customWidth="1"/>
    <col min="7426" max="7426" width="38.28515625" customWidth="1"/>
    <col min="7427" max="7427" width="8.7109375" customWidth="1"/>
    <col min="7429" max="7429" width="8.85546875" customWidth="1"/>
    <col min="7430" max="7430" width="8.7109375" customWidth="1"/>
    <col min="7432" max="7432" width="9" customWidth="1"/>
    <col min="7433" max="7433" width="9.42578125" customWidth="1"/>
    <col min="7434" max="7434" width="9.5703125" customWidth="1"/>
    <col min="7681" max="7681" width="5" customWidth="1"/>
    <col min="7682" max="7682" width="38.28515625" customWidth="1"/>
    <col min="7683" max="7683" width="8.7109375" customWidth="1"/>
    <col min="7685" max="7685" width="8.85546875" customWidth="1"/>
    <col min="7686" max="7686" width="8.7109375" customWidth="1"/>
    <col min="7688" max="7688" width="9" customWidth="1"/>
    <col min="7689" max="7689" width="9.42578125" customWidth="1"/>
    <col min="7690" max="7690" width="9.5703125" customWidth="1"/>
    <col min="7937" max="7937" width="5" customWidth="1"/>
    <col min="7938" max="7938" width="38.28515625" customWidth="1"/>
    <col min="7939" max="7939" width="8.7109375" customWidth="1"/>
    <col min="7941" max="7941" width="8.85546875" customWidth="1"/>
    <col min="7942" max="7942" width="8.7109375" customWidth="1"/>
    <col min="7944" max="7944" width="9" customWidth="1"/>
    <col min="7945" max="7945" width="9.42578125" customWidth="1"/>
    <col min="7946" max="7946" width="9.5703125" customWidth="1"/>
    <col min="8193" max="8193" width="5" customWidth="1"/>
    <col min="8194" max="8194" width="38.28515625" customWidth="1"/>
    <col min="8195" max="8195" width="8.7109375" customWidth="1"/>
    <col min="8197" max="8197" width="8.85546875" customWidth="1"/>
    <col min="8198" max="8198" width="8.7109375" customWidth="1"/>
    <col min="8200" max="8200" width="9" customWidth="1"/>
    <col min="8201" max="8201" width="9.42578125" customWidth="1"/>
    <col min="8202" max="8202" width="9.5703125" customWidth="1"/>
    <col min="8449" max="8449" width="5" customWidth="1"/>
    <col min="8450" max="8450" width="38.28515625" customWidth="1"/>
    <col min="8451" max="8451" width="8.7109375" customWidth="1"/>
    <col min="8453" max="8453" width="8.85546875" customWidth="1"/>
    <col min="8454" max="8454" width="8.7109375" customWidth="1"/>
    <col min="8456" max="8456" width="9" customWidth="1"/>
    <col min="8457" max="8457" width="9.42578125" customWidth="1"/>
    <col min="8458" max="8458" width="9.5703125" customWidth="1"/>
    <col min="8705" max="8705" width="5" customWidth="1"/>
    <col min="8706" max="8706" width="38.28515625" customWidth="1"/>
    <col min="8707" max="8707" width="8.7109375" customWidth="1"/>
    <col min="8709" max="8709" width="8.85546875" customWidth="1"/>
    <col min="8710" max="8710" width="8.7109375" customWidth="1"/>
    <col min="8712" max="8712" width="9" customWidth="1"/>
    <col min="8713" max="8713" width="9.42578125" customWidth="1"/>
    <col min="8714" max="8714" width="9.5703125" customWidth="1"/>
    <col min="8961" max="8961" width="5" customWidth="1"/>
    <col min="8962" max="8962" width="38.28515625" customWidth="1"/>
    <col min="8963" max="8963" width="8.7109375" customWidth="1"/>
    <col min="8965" max="8965" width="8.85546875" customWidth="1"/>
    <col min="8966" max="8966" width="8.7109375" customWidth="1"/>
    <col min="8968" max="8968" width="9" customWidth="1"/>
    <col min="8969" max="8969" width="9.42578125" customWidth="1"/>
    <col min="8970" max="8970" width="9.5703125" customWidth="1"/>
    <col min="9217" max="9217" width="5" customWidth="1"/>
    <col min="9218" max="9218" width="38.28515625" customWidth="1"/>
    <col min="9219" max="9219" width="8.7109375" customWidth="1"/>
    <col min="9221" max="9221" width="8.85546875" customWidth="1"/>
    <col min="9222" max="9222" width="8.7109375" customWidth="1"/>
    <col min="9224" max="9224" width="9" customWidth="1"/>
    <col min="9225" max="9225" width="9.42578125" customWidth="1"/>
    <col min="9226" max="9226" width="9.5703125" customWidth="1"/>
    <col min="9473" max="9473" width="5" customWidth="1"/>
    <col min="9474" max="9474" width="38.28515625" customWidth="1"/>
    <col min="9475" max="9475" width="8.7109375" customWidth="1"/>
    <col min="9477" max="9477" width="8.85546875" customWidth="1"/>
    <col min="9478" max="9478" width="8.7109375" customWidth="1"/>
    <col min="9480" max="9480" width="9" customWidth="1"/>
    <col min="9481" max="9481" width="9.42578125" customWidth="1"/>
    <col min="9482" max="9482" width="9.5703125" customWidth="1"/>
    <col min="9729" max="9729" width="5" customWidth="1"/>
    <col min="9730" max="9730" width="38.28515625" customWidth="1"/>
    <col min="9731" max="9731" width="8.7109375" customWidth="1"/>
    <col min="9733" max="9733" width="8.85546875" customWidth="1"/>
    <col min="9734" max="9734" width="8.7109375" customWidth="1"/>
    <col min="9736" max="9736" width="9" customWidth="1"/>
    <col min="9737" max="9737" width="9.42578125" customWidth="1"/>
    <col min="9738" max="9738" width="9.5703125" customWidth="1"/>
    <col min="9985" max="9985" width="5" customWidth="1"/>
    <col min="9986" max="9986" width="38.28515625" customWidth="1"/>
    <col min="9987" max="9987" width="8.7109375" customWidth="1"/>
    <col min="9989" max="9989" width="8.85546875" customWidth="1"/>
    <col min="9990" max="9990" width="8.7109375" customWidth="1"/>
    <col min="9992" max="9992" width="9" customWidth="1"/>
    <col min="9993" max="9993" width="9.42578125" customWidth="1"/>
    <col min="9994" max="9994" width="9.5703125" customWidth="1"/>
    <col min="10241" max="10241" width="5" customWidth="1"/>
    <col min="10242" max="10242" width="38.28515625" customWidth="1"/>
    <col min="10243" max="10243" width="8.7109375" customWidth="1"/>
    <col min="10245" max="10245" width="8.85546875" customWidth="1"/>
    <col min="10246" max="10246" width="8.7109375" customWidth="1"/>
    <col min="10248" max="10248" width="9" customWidth="1"/>
    <col min="10249" max="10249" width="9.42578125" customWidth="1"/>
    <col min="10250" max="10250" width="9.5703125" customWidth="1"/>
    <col min="10497" max="10497" width="5" customWidth="1"/>
    <col min="10498" max="10498" width="38.28515625" customWidth="1"/>
    <col min="10499" max="10499" width="8.7109375" customWidth="1"/>
    <col min="10501" max="10501" width="8.85546875" customWidth="1"/>
    <col min="10502" max="10502" width="8.7109375" customWidth="1"/>
    <col min="10504" max="10504" width="9" customWidth="1"/>
    <col min="10505" max="10505" width="9.42578125" customWidth="1"/>
    <col min="10506" max="10506" width="9.5703125" customWidth="1"/>
    <col min="10753" max="10753" width="5" customWidth="1"/>
    <col min="10754" max="10754" width="38.28515625" customWidth="1"/>
    <col min="10755" max="10755" width="8.7109375" customWidth="1"/>
    <col min="10757" max="10757" width="8.85546875" customWidth="1"/>
    <col min="10758" max="10758" width="8.7109375" customWidth="1"/>
    <col min="10760" max="10760" width="9" customWidth="1"/>
    <col min="10761" max="10761" width="9.42578125" customWidth="1"/>
    <col min="10762" max="10762" width="9.5703125" customWidth="1"/>
    <col min="11009" max="11009" width="5" customWidth="1"/>
    <col min="11010" max="11010" width="38.28515625" customWidth="1"/>
    <col min="11011" max="11011" width="8.7109375" customWidth="1"/>
    <col min="11013" max="11013" width="8.85546875" customWidth="1"/>
    <col min="11014" max="11014" width="8.7109375" customWidth="1"/>
    <col min="11016" max="11016" width="9" customWidth="1"/>
    <col min="11017" max="11017" width="9.42578125" customWidth="1"/>
    <col min="11018" max="11018" width="9.5703125" customWidth="1"/>
    <col min="11265" max="11265" width="5" customWidth="1"/>
    <col min="11266" max="11266" width="38.28515625" customWidth="1"/>
    <col min="11267" max="11267" width="8.7109375" customWidth="1"/>
    <col min="11269" max="11269" width="8.85546875" customWidth="1"/>
    <col min="11270" max="11270" width="8.7109375" customWidth="1"/>
    <col min="11272" max="11272" width="9" customWidth="1"/>
    <col min="11273" max="11273" width="9.42578125" customWidth="1"/>
    <col min="11274" max="11274" width="9.5703125" customWidth="1"/>
    <col min="11521" max="11521" width="5" customWidth="1"/>
    <col min="11522" max="11522" width="38.28515625" customWidth="1"/>
    <col min="11523" max="11523" width="8.7109375" customWidth="1"/>
    <col min="11525" max="11525" width="8.85546875" customWidth="1"/>
    <col min="11526" max="11526" width="8.7109375" customWidth="1"/>
    <col min="11528" max="11528" width="9" customWidth="1"/>
    <col min="11529" max="11529" width="9.42578125" customWidth="1"/>
    <col min="11530" max="11530" width="9.5703125" customWidth="1"/>
    <col min="11777" max="11777" width="5" customWidth="1"/>
    <col min="11778" max="11778" width="38.28515625" customWidth="1"/>
    <col min="11779" max="11779" width="8.7109375" customWidth="1"/>
    <col min="11781" max="11781" width="8.85546875" customWidth="1"/>
    <col min="11782" max="11782" width="8.7109375" customWidth="1"/>
    <col min="11784" max="11784" width="9" customWidth="1"/>
    <col min="11785" max="11785" width="9.42578125" customWidth="1"/>
    <col min="11786" max="11786" width="9.5703125" customWidth="1"/>
    <col min="12033" max="12033" width="5" customWidth="1"/>
    <col min="12034" max="12034" width="38.28515625" customWidth="1"/>
    <col min="12035" max="12035" width="8.7109375" customWidth="1"/>
    <col min="12037" max="12037" width="8.85546875" customWidth="1"/>
    <col min="12038" max="12038" width="8.7109375" customWidth="1"/>
    <col min="12040" max="12040" width="9" customWidth="1"/>
    <col min="12041" max="12041" width="9.42578125" customWidth="1"/>
    <col min="12042" max="12042" width="9.5703125" customWidth="1"/>
    <col min="12289" max="12289" width="5" customWidth="1"/>
    <col min="12290" max="12290" width="38.28515625" customWidth="1"/>
    <col min="12291" max="12291" width="8.7109375" customWidth="1"/>
    <col min="12293" max="12293" width="8.85546875" customWidth="1"/>
    <col min="12294" max="12294" width="8.7109375" customWidth="1"/>
    <col min="12296" max="12296" width="9" customWidth="1"/>
    <col min="12297" max="12297" width="9.42578125" customWidth="1"/>
    <col min="12298" max="12298" width="9.5703125" customWidth="1"/>
    <col min="12545" max="12545" width="5" customWidth="1"/>
    <col min="12546" max="12546" width="38.28515625" customWidth="1"/>
    <col min="12547" max="12547" width="8.7109375" customWidth="1"/>
    <col min="12549" max="12549" width="8.85546875" customWidth="1"/>
    <col min="12550" max="12550" width="8.7109375" customWidth="1"/>
    <col min="12552" max="12552" width="9" customWidth="1"/>
    <col min="12553" max="12553" width="9.42578125" customWidth="1"/>
    <col min="12554" max="12554" width="9.5703125" customWidth="1"/>
    <col min="12801" max="12801" width="5" customWidth="1"/>
    <col min="12802" max="12802" width="38.28515625" customWidth="1"/>
    <col min="12803" max="12803" width="8.7109375" customWidth="1"/>
    <col min="12805" max="12805" width="8.85546875" customWidth="1"/>
    <col min="12806" max="12806" width="8.7109375" customWidth="1"/>
    <col min="12808" max="12808" width="9" customWidth="1"/>
    <col min="12809" max="12809" width="9.42578125" customWidth="1"/>
    <col min="12810" max="12810" width="9.5703125" customWidth="1"/>
    <col min="13057" max="13057" width="5" customWidth="1"/>
    <col min="13058" max="13058" width="38.28515625" customWidth="1"/>
    <col min="13059" max="13059" width="8.7109375" customWidth="1"/>
    <col min="13061" max="13061" width="8.85546875" customWidth="1"/>
    <col min="13062" max="13062" width="8.7109375" customWidth="1"/>
    <col min="13064" max="13064" width="9" customWidth="1"/>
    <col min="13065" max="13065" width="9.42578125" customWidth="1"/>
    <col min="13066" max="13066" width="9.5703125" customWidth="1"/>
    <col min="13313" max="13313" width="5" customWidth="1"/>
    <col min="13314" max="13314" width="38.28515625" customWidth="1"/>
    <col min="13315" max="13315" width="8.7109375" customWidth="1"/>
    <col min="13317" max="13317" width="8.85546875" customWidth="1"/>
    <col min="13318" max="13318" width="8.7109375" customWidth="1"/>
    <col min="13320" max="13320" width="9" customWidth="1"/>
    <col min="13321" max="13321" width="9.42578125" customWidth="1"/>
    <col min="13322" max="13322" width="9.5703125" customWidth="1"/>
    <col min="13569" max="13569" width="5" customWidth="1"/>
    <col min="13570" max="13570" width="38.28515625" customWidth="1"/>
    <col min="13571" max="13571" width="8.7109375" customWidth="1"/>
    <col min="13573" max="13573" width="8.85546875" customWidth="1"/>
    <col min="13574" max="13574" width="8.7109375" customWidth="1"/>
    <col min="13576" max="13576" width="9" customWidth="1"/>
    <col min="13577" max="13577" width="9.42578125" customWidth="1"/>
    <col min="13578" max="13578" width="9.5703125" customWidth="1"/>
    <col min="13825" max="13825" width="5" customWidth="1"/>
    <col min="13826" max="13826" width="38.28515625" customWidth="1"/>
    <col min="13827" max="13827" width="8.7109375" customWidth="1"/>
    <col min="13829" max="13829" width="8.85546875" customWidth="1"/>
    <col min="13830" max="13830" width="8.7109375" customWidth="1"/>
    <col min="13832" max="13832" width="9" customWidth="1"/>
    <col min="13833" max="13833" width="9.42578125" customWidth="1"/>
    <col min="13834" max="13834" width="9.5703125" customWidth="1"/>
    <col min="14081" max="14081" width="5" customWidth="1"/>
    <col min="14082" max="14082" width="38.28515625" customWidth="1"/>
    <col min="14083" max="14083" width="8.7109375" customWidth="1"/>
    <col min="14085" max="14085" width="8.85546875" customWidth="1"/>
    <col min="14086" max="14086" width="8.7109375" customWidth="1"/>
    <col min="14088" max="14088" width="9" customWidth="1"/>
    <col min="14089" max="14089" width="9.42578125" customWidth="1"/>
    <col min="14090" max="14090" width="9.5703125" customWidth="1"/>
    <col min="14337" max="14337" width="5" customWidth="1"/>
    <col min="14338" max="14338" width="38.28515625" customWidth="1"/>
    <col min="14339" max="14339" width="8.7109375" customWidth="1"/>
    <col min="14341" max="14341" width="8.85546875" customWidth="1"/>
    <col min="14342" max="14342" width="8.7109375" customWidth="1"/>
    <col min="14344" max="14344" width="9" customWidth="1"/>
    <col min="14345" max="14345" width="9.42578125" customWidth="1"/>
    <col min="14346" max="14346" width="9.5703125" customWidth="1"/>
    <col min="14593" max="14593" width="5" customWidth="1"/>
    <col min="14594" max="14594" width="38.28515625" customWidth="1"/>
    <col min="14595" max="14595" width="8.7109375" customWidth="1"/>
    <col min="14597" max="14597" width="8.85546875" customWidth="1"/>
    <col min="14598" max="14598" width="8.7109375" customWidth="1"/>
    <col min="14600" max="14600" width="9" customWidth="1"/>
    <col min="14601" max="14601" width="9.42578125" customWidth="1"/>
    <col min="14602" max="14602" width="9.5703125" customWidth="1"/>
    <col min="14849" max="14849" width="5" customWidth="1"/>
    <col min="14850" max="14850" width="38.28515625" customWidth="1"/>
    <col min="14851" max="14851" width="8.7109375" customWidth="1"/>
    <col min="14853" max="14853" width="8.85546875" customWidth="1"/>
    <col min="14854" max="14854" width="8.7109375" customWidth="1"/>
    <col min="14856" max="14856" width="9" customWidth="1"/>
    <col min="14857" max="14857" width="9.42578125" customWidth="1"/>
    <col min="14858" max="14858" width="9.5703125" customWidth="1"/>
    <col min="15105" max="15105" width="5" customWidth="1"/>
    <col min="15106" max="15106" width="38.28515625" customWidth="1"/>
    <col min="15107" max="15107" width="8.7109375" customWidth="1"/>
    <col min="15109" max="15109" width="8.85546875" customWidth="1"/>
    <col min="15110" max="15110" width="8.7109375" customWidth="1"/>
    <col min="15112" max="15112" width="9" customWidth="1"/>
    <col min="15113" max="15113" width="9.42578125" customWidth="1"/>
    <col min="15114" max="15114" width="9.5703125" customWidth="1"/>
    <col min="15361" max="15361" width="5" customWidth="1"/>
    <col min="15362" max="15362" width="38.28515625" customWidth="1"/>
    <col min="15363" max="15363" width="8.7109375" customWidth="1"/>
    <col min="15365" max="15365" width="8.85546875" customWidth="1"/>
    <col min="15366" max="15366" width="8.7109375" customWidth="1"/>
    <col min="15368" max="15368" width="9" customWidth="1"/>
    <col min="15369" max="15369" width="9.42578125" customWidth="1"/>
    <col min="15370" max="15370" width="9.5703125" customWidth="1"/>
    <col min="15617" max="15617" width="5" customWidth="1"/>
    <col min="15618" max="15618" width="38.28515625" customWidth="1"/>
    <col min="15619" max="15619" width="8.7109375" customWidth="1"/>
    <col min="15621" max="15621" width="8.85546875" customWidth="1"/>
    <col min="15622" max="15622" width="8.7109375" customWidth="1"/>
    <col min="15624" max="15624" width="9" customWidth="1"/>
    <col min="15625" max="15625" width="9.42578125" customWidth="1"/>
    <col min="15626" max="15626" width="9.5703125" customWidth="1"/>
    <col min="15873" max="15873" width="5" customWidth="1"/>
    <col min="15874" max="15874" width="38.28515625" customWidth="1"/>
    <col min="15875" max="15875" width="8.7109375" customWidth="1"/>
    <col min="15877" max="15877" width="8.85546875" customWidth="1"/>
    <col min="15878" max="15878" width="8.7109375" customWidth="1"/>
    <col min="15880" max="15880" width="9" customWidth="1"/>
    <col min="15881" max="15881" width="9.42578125" customWidth="1"/>
    <col min="15882" max="15882" width="9.5703125" customWidth="1"/>
    <col min="16129" max="16129" width="5" customWidth="1"/>
    <col min="16130" max="16130" width="38.28515625" customWidth="1"/>
    <col min="16131" max="16131" width="8.7109375" customWidth="1"/>
    <col min="16133" max="16133" width="8.85546875" customWidth="1"/>
    <col min="16134" max="16134" width="8.7109375" customWidth="1"/>
    <col min="16136" max="16136" width="9" customWidth="1"/>
    <col min="16137" max="16137" width="9.42578125" customWidth="1"/>
    <col min="16138" max="16138" width="9.5703125" customWidth="1"/>
  </cols>
  <sheetData>
    <row r="1" spans="1:13" ht="90" customHeight="1" x14ac:dyDescent="0.25">
      <c r="G1" s="178" t="s">
        <v>37</v>
      </c>
      <c r="H1" s="178"/>
      <c r="I1" s="178"/>
      <c r="J1" s="178"/>
      <c r="K1" s="178"/>
      <c r="L1" s="28"/>
      <c r="M1" s="28"/>
    </row>
    <row r="2" spans="1:13" ht="21.75" customHeight="1" x14ac:dyDescent="0.25">
      <c r="G2" s="29"/>
      <c r="H2" s="29"/>
      <c r="I2" s="29"/>
      <c r="J2" s="29"/>
      <c r="K2" s="29"/>
      <c r="L2" s="28"/>
      <c r="M2" s="28"/>
    </row>
    <row r="3" spans="1:13" ht="36" customHeight="1" x14ac:dyDescent="0.25">
      <c r="A3" s="179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30"/>
      <c r="M3" s="30"/>
    </row>
    <row r="4" spans="1:13" ht="23.25" customHeight="1" x14ac:dyDescent="0.25">
      <c r="A4" s="180" t="s">
        <v>22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31"/>
      <c r="M4" s="31"/>
    </row>
    <row r="5" spans="1:13" ht="17.25" customHeight="1" x14ac:dyDescent="0.25">
      <c r="A5" s="181" t="s">
        <v>38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32"/>
      <c r="M5" s="32"/>
    </row>
    <row r="6" spans="1:13" ht="0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2"/>
      <c r="M6" s="32"/>
    </row>
    <row r="7" spans="1:13" ht="41.25" customHeight="1" x14ac:dyDescent="0.25">
      <c r="A7" s="171" t="s">
        <v>60</v>
      </c>
      <c r="B7" s="172"/>
      <c r="C7" s="173" t="s">
        <v>23</v>
      </c>
      <c r="D7" s="174"/>
      <c r="E7" s="174"/>
      <c r="F7" s="174"/>
      <c r="G7" s="174"/>
      <c r="H7" s="174"/>
      <c r="I7" s="174"/>
      <c r="J7" s="174"/>
      <c r="K7" s="175"/>
    </row>
    <row r="8" spans="1:13" ht="23.25" customHeight="1" x14ac:dyDescent="0.25">
      <c r="A8" s="165" t="s">
        <v>39</v>
      </c>
      <c r="B8" s="168" t="s">
        <v>40</v>
      </c>
      <c r="C8" s="176"/>
      <c r="D8" s="176"/>
      <c r="E8" s="176"/>
      <c r="F8" s="176"/>
      <c r="G8" s="176"/>
      <c r="H8" s="176"/>
      <c r="I8" s="176"/>
      <c r="J8" s="177"/>
      <c r="K8" s="149" t="s">
        <v>41</v>
      </c>
    </row>
    <row r="9" spans="1:13" ht="49.5" customHeight="1" x14ac:dyDescent="0.25">
      <c r="A9" s="166"/>
      <c r="B9" s="152" t="s">
        <v>4</v>
      </c>
      <c r="C9" s="159" t="s">
        <v>42</v>
      </c>
      <c r="D9" s="160"/>
      <c r="E9" s="160"/>
      <c r="F9" s="161"/>
      <c r="G9" s="162" t="s">
        <v>43</v>
      </c>
      <c r="H9" s="163"/>
      <c r="I9" s="163"/>
      <c r="J9" s="164"/>
      <c r="K9" s="150"/>
    </row>
    <row r="10" spans="1:13" ht="17.25" customHeight="1" x14ac:dyDescent="0.25">
      <c r="A10" s="167"/>
      <c r="B10" s="153"/>
      <c r="C10" s="34" t="s">
        <v>44</v>
      </c>
      <c r="D10" s="35" t="s">
        <v>45</v>
      </c>
      <c r="E10" s="35" t="s">
        <v>46</v>
      </c>
      <c r="F10" s="35" t="s">
        <v>47</v>
      </c>
      <c r="G10" s="34" t="s">
        <v>48</v>
      </c>
      <c r="H10" s="35" t="s">
        <v>49</v>
      </c>
      <c r="I10" s="35" t="s">
        <v>50</v>
      </c>
      <c r="J10" s="68" t="s">
        <v>51</v>
      </c>
      <c r="K10" s="151"/>
    </row>
    <row r="11" spans="1:13" x14ac:dyDescent="0.25">
      <c r="A11" s="37">
        <v>1</v>
      </c>
      <c r="B11" s="38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3" ht="89.25" customHeight="1" x14ac:dyDescent="0.25">
      <c r="A12" s="39">
        <v>1</v>
      </c>
      <c r="B12" s="40" t="s">
        <v>25</v>
      </c>
      <c r="C12" s="116">
        <v>10</v>
      </c>
      <c r="D12" s="116">
        <v>10</v>
      </c>
      <c r="E12" s="41">
        <f>(D12/C12)*100</f>
        <v>100</v>
      </c>
      <c r="F12" s="42" t="s">
        <v>52</v>
      </c>
      <c r="G12" s="42" t="s">
        <v>52</v>
      </c>
      <c r="H12" s="42" t="s">
        <v>52</v>
      </c>
      <c r="I12" s="42" t="s">
        <v>52</v>
      </c>
      <c r="J12" s="42" t="s">
        <v>52</v>
      </c>
      <c r="K12" s="42" t="s">
        <v>52</v>
      </c>
    </row>
    <row r="13" spans="1:13" x14ac:dyDescent="0.25">
      <c r="A13" s="39">
        <v>2</v>
      </c>
      <c r="B13" s="40" t="s">
        <v>26</v>
      </c>
      <c r="C13" s="42" t="s">
        <v>52</v>
      </c>
      <c r="D13" s="42" t="s">
        <v>52</v>
      </c>
      <c r="E13" s="42" t="s">
        <v>52</v>
      </c>
      <c r="F13" s="42" t="s">
        <v>52</v>
      </c>
      <c r="G13" s="112">
        <v>4</v>
      </c>
      <c r="H13" s="112">
        <v>4</v>
      </c>
      <c r="I13" s="75">
        <f>(H13/G13)*100</f>
        <v>100</v>
      </c>
      <c r="J13" s="42" t="s">
        <v>52</v>
      </c>
      <c r="K13" s="42" t="s">
        <v>52</v>
      </c>
    </row>
    <row r="14" spans="1:13" x14ac:dyDescent="0.25">
      <c r="A14" s="154" t="s">
        <v>53</v>
      </c>
      <c r="B14" s="156"/>
      <c r="C14" s="42" t="s">
        <v>52</v>
      </c>
      <c r="D14" s="42" t="s">
        <v>52</v>
      </c>
      <c r="E14" s="41">
        <f>SUM(E12:E12)</f>
        <v>100</v>
      </c>
      <c r="F14" s="42" t="s">
        <v>52</v>
      </c>
      <c r="G14" s="42" t="s">
        <v>52</v>
      </c>
      <c r="H14" s="42" t="s">
        <v>52</v>
      </c>
      <c r="I14" s="41">
        <f>SUM(I13:I13)</f>
        <v>100</v>
      </c>
      <c r="J14" s="42" t="s">
        <v>52</v>
      </c>
      <c r="K14" s="42" t="s">
        <v>52</v>
      </c>
    </row>
    <row r="15" spans="1:13" x14ac:dyDescent="0.25">
      <c r="A15" s="154" t="s">
        <v>54</v>
      </c>
      <c r="B15" s="156"/>
      <c r="C15" s="42" t="s">
        <v>52</v>
      </c>
      <c r="D15" s="42" t="s">
        <v>52</v>
      </c>
      <c r="E15" s="42" t="s">
        <v>52</v>
      </c>
      <c r="F15" s="42">
        <f>E14</f>
        <v>100</v>
      </c>
      <c r="G15" s="42" t="s">
        <v>52</v>
      </c>
      <c r="H15" s="42" t="s">
        <v>52</v>
      </c>
      <c r="I15" s="42" t="s">
        <v>52</v>
      </c>
      <c r="J15" s="41">
        <f>I14</f>
        <v>100</v>
      </c>
      <c r="K15" s="42" t="s">
        <v>52</v>
      </c>
    </row>
    <row r="16" spans="1:13" ht="19.5" customHeight="1" x14ac:dyDescent="0.25">
      <c r="A16" s="154" t="s">
        <v>55</v>
      </c>
      <c r="B16" s="156"/>
      <c r="C16" s="42" t="s">
        <v>52</v>
      </c>
      <c r="D16" s="42" t="s">
        <v>52</v>
      </c>
      <c r="E16" s="42" t="s">
        <v>52</v>
      </c>
      <c r="F16" s="42" t="s">
        <v>52</v>
      </c>
      <c r="G16" s="42" t="s">
        <v>52</v>
      </c>
      <c r="H16" s="42" t="s">
        <v>52</v>
      </c>
      <c r="I16" s="42" t="s">
        <v>52</v>
      </c>
      <c r="J16" s="42" t="s">
        <v>52</v>
      </c>
      <c r="K16" s="41">
        <f>(F15+J15)/2</f>
        <v>100</v>
      </c>
      <c r="M16" s="25"/>
    </row>
    <row r="17" spans="1:13" ht="54" customHeight="1" x14ac:dyDescent="0.25">
      <c r="A17" s="171" t="s">
        <v>61</v>
      </c>
      <c r="B17" s="172"/>
      <c r="C17" s="173" t="s">
        <v>28</v>
      </c>
      <c r="D17" s="174"/>
      <c r="E17" s="174"/>
      <c r="F17" s="174"/>
      <c r="G17" s="174"/>
      <c r="H17" s="174"/>
      <c r="I17" s="174"/>
      <c r="J17" s="174"/>
      <c r="K17" s="175"/>
      <c r="M17" s="25"/>
    </row>
    <row r="18" spans="1:13" ht="19.5" customHeight="1" x14ac:dyDescent="0.25">
      <c r="A18" s="165" t="s">
        <v>39</v>
      </c>
      <c r="B18" s="168" t="s">
        <v>40</v>
      </c>
      <c r="C18" s="169"/>
      <c r="D18" s="169"/>
      <c r="E18" s="169"/>
      <c r="F18" s="169"/>
      <c r="G18" s="169"/>
      <c r="H18" s="169"/>
      <c r="I18" s="169"/>
      <c r="J18" s="170"/>
      <c r="K18" s="149" t="s">
        <v>41</v>
      </c>
      <c r="M18" s="25"/>
    </row>
    <row r="19" spans="1:13" ht="30" customHeight="1" x14ac:dyDescent="0.25">
      <c r="A19" s="166"/>
      <c r="B19" s="152" t="s">
        <v>4</v>
      </c>
      <c r="C19" s="159" t="s">
        <v>42</v>
      </c>
      <c r="D19" s="160"/>
      <c r="E19" s="160"/>
      <c r="F19" s="161"/>
      <c r="G19" s="162" t="s">
        <v>43</v>
      </c>
      <c r="H19" s="163"/>
      <c r="I19" s="163"/>
      <c r="J19" s="164"/>
      <c r="K19" s="150"/>
      <c r="M19" s="25"/>
    </row>
    <row r="20" spans="1:13" ht="19.5" customHeight="1" x14ac:dyDescent="0.25">
      <c r="A20" s="167"/>
      <c r="B20" s="153"/>
      <c r="C20" s="34" t="s">
        <v>44</v>
      </c>
      <c r="D20" s="35" t="s">
        <v>45</v>
      </c>
      <c r="E20" s="35" t="s">
        <v>46</v>
      </c>
      <c r="F20" s="35" t="s">
        <v>47</v>
      </c>
      <c r="G20" s="34" t="s">
        <v>48</v>
      </c>
      <c r="H20" s="35" t="s">
        <v>49</v>
      </c>
      <c r="I20" s="35" t="s">
        <v>50</v>
      </c>
      <c r="J20" s="36" t="s">
        <v>51</v>
      </c>
      <c r="K20" s="151"/>
      <c r="M20" s="25"/>
    </row>
    <row r="21" spans="1:13" ht="19.5" customHeight="1" x14ac:dyDescent="0.25">
      <c r="A21" s="37">
        <v>1</v>
      </c>
      <c r="B21" s="38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9</v>
      </c>
      <c r="J21" s="37">
        <v>10</v>
      </c>
      <c r="K21" s="37">
        <v>11</v>
      </c>
      <c r="M21" s="25"/>
    </row>
    <row r="22" spans="1:13" ht="66" customHeight="1" x14ac:dyDescent="0.25">
      <c r="A22" s="39">
        <v>1</v>
      </c>
      <c r="B22" s="76" t="s">
        <v>109</v>
      </c>
      <c r="C22" s="116">
        <v>55</v>
      </c>
      <c r="D22" s="116">
        <v>55</v>
      </c>
      <c r="E22" s="41">
        <f>(D22/C22)*100</f>
        <v>100</v>
      </c>
      <c r="F22" s="42" t="s">
        <v>52</v>
      </c>
      <c r="G22" s="42" t="s">
        <v>52</v>
      </c>
      <c r="H22" s="42" t="s">
        <v>52</v>
      </c>
      <c r="I22" s="42" t="s">
        <v>52</v>
      </c>
      <c r="J22" s="42" t="s">
        <v>52</v>
      </c>
      <c r="K22" s="42" t="s">
        <v>52</v>
      </c>
      <c r="M22" s="25"/>
    </row>
    <row r="23" spans="1:13" ht="19.5" customHeight="1" x14ac:dyDescent="0.25">
      <c r="A23" s="43">
        <v>2</v>
      </c>
      <c r="B23" s="40" t="s">
        <v>26</v>
      </c>
      <c r="C23" s="42" t="s">
        <v>52</v>
      </c>
      <c r="D23" s="42" t="s">
        <v>52</v>
      </c>
      <c r="E23" s="42" t="s">
        <v>52</v>
      </c>
      <c r="F23" s="42" t="s">
        <v>52</v>
      </c>
      <c r="G23" s="112">
        <v>22</v>
      </c>
      <c r="H23" s="112">
        <v>22</v>
      </c>
      <c r="I23" s="42">
        <f>(H23/G23)*100</f>
        <v>100</v>
      </c>
      <c r="J23" s="42" t="s">
        <v>52</v>
      </c>
      <c r="K23" s="42" t="s">
        <v>52</v>
      </c>
      <c r="M23" s="25"/>
    </row>
    <row r="24" spans="1:13" ht="19.5" customHeight="1" x14ac:dyDescent="0.25">
      <c r="A24" s="154" t="s">
        <v>53</v>
      </c>
      <c r="B24" s="156"/>
      <c r="C24" s="42" t="s">
        <v>52</v>
      </c>
      <c r="D24" s="42" t="s">
        <v>52</v>
      </c>
      <c r="E24" s="41">
        <f>SUM(E22:E22)</f>
        <v>100</v>
      </c>
      <c r="F24" s="42" t="s">
        <v>52</v>
      </c>
      <c r="G24" s="42" t="s">
        <v>52</v>
      </c>
      <c r="H24" s="42" t="s">
        <v>52</v>
      </c>
      <c r="I24" s="41">
        <f>I23</f>
        <v>100</v>
      </c>
      <c r="J24" s="42" t="s">
        <v>52</v>
      </c>
      <c r="K24" s="42" t="s">
        <v>52</v>
      </c>
      <c r="M24" s="25"/>
    </row>
    <row r="25" spans="1:13" ht="19.5" customHeight="1" x14ac:dyDescent="0.25">
      <c r="A25" s="154" t="s">
        <v>54</v>
      </c>
      <c r="B25" s="156"/>
      <c r="C25" s="42" t="s">
        <v>52</v>
      </c>
      <c r="D25" s="42" t="s">
        <v>52</v>
      </c>
      <c r="E25" s="42" t="s">
        <v>52</v>
      </c>
      <c r="F25" s="42">
        <f>E24</f>
        <v>100</v>
      </c>
      <c r="G25" s="42" t="s">
        <v>52</v>
      </c>
      <c r="H25" s="42" t="s">
        <v>52</v>
      </c>
      <c r="I25" s="42" t="s">
        <v>52</v>
      </c>
      <c r="J25" s="41">
        <f>I24</f>
        <v>100</v>
      </c>
      <c r="K25" s="42" t="s">
        <v>52</v>
      </c>
      <c r="M25" s="25"/>
    </row>
    <row r="26" spans="1:13" ht="19.5" customHeight="1" x14ac:dyDescent="0.25">
      <c r="A26" s="154" t="s">
        <v>55</v>
      </c>
      <c r="B26" s="156"/>
      <c r="C26" s="42" t="s">
        <v>52</v>
      </c>
      <c r="D26" s="42" t="s">
        <v>52</v>
      </c>
      <c r="E26" s="42" t="s">
        <v>52</v>
      </c>
      <c r="F26" s="42" t="s">
        <v>52</v>
      </c>
      <c r="G26" s="42" t="s">
        <v>52</v>
      </c>
      <c r="H26" s="42" t="s">
        <v>52</v>
      </c>
      <c r="I26" s="42" t="s">
        <v>52</v>
      </c>
      <c r="J26" s="42" t="s">
        <v>52</v>
      </c>
      <c r="K26" s="41">
        <f>(F25+J25)/2</f>
        <v>100</v>
      </c>
      <c r="M26" s="25"/>
    </row>
    <row r="27" spans="1:13" ht="42" customHeight="1" x14ac:dyDescent="0.25">
      <c r="A27" s="171" t="s">
        <v>62</v>
      </c>
      <c r="B27" s="172"/>
      <c r="C27" s="173" t="s">
        <v>31</v>
      </c>
      <c r="D27" s="174"/>
      <c r="E27" s="174"/>
      <c r="F27" s="174"/>
      <c r="G27" s="174"/>
      <c r="H27" s="174"/>
      <c r="I27" s="174"/>
      <c r="J27" s="174"/>
      <c r="K27" s="175"/>
      <c r="M27" s="25"/>
    </row>
    <row r="28" spans="1:13" ht="19.5" customHeight="1" x14ac:dyDescent="0.25">
      <c r="A28" s="165" t="s">
        <v>39</v>
      </c>
      <c r="B28" s="168" t="s">
        <v>40</v>
      </c>
      <c r="C28" s="169"/>
      <c r="D28" s="169"/>
      <c r="E28" s="169"/>
      <c r="F28" s="169"/>
      <c r="G28" s="169"/>
      <c r="H28" s="169"/>
      <c r="I28" s="169"/>
      <c r="J28" s="170"/>
      <c r="K28" s="149" t="s">
        <v>41</v>
      </c>
      <c r="M28" s="25"/>
    </row>
    <row r="29" spans="1:13" ht="19.5" customHeight="1" x14ac:dyDescent="0.25">
      <c r="A29" s="166"/>
      <c r="B29" s="152" t="s">
        <v>4</v>
      </c>
      <c r="C29" s="159" t="s">
        <v>42</v>
      </c>
      <c r="D29" s="160"/>
      <c r="E29" s="160"/>
      <c r="F29" s="161"/>
      <c r="G29" s="162" t="s">
        <v>43</v>
      </c>
      <c r="H29" s="163"/>
      <c r="I29" s="163"/>
      <c r="J29" s="164"/>
      <c r="K29" s="150"/>
      <c r="M29" s="25"/>
    </row>
    <row r="30" spans="1:13" ht="19.5" customHeight="1" x14ac:dyDescent="0.25">
      <c r="A30" s="167"/>
      <c r="B30" s="153"/>
      <c r="C30" s="34" t="s">
        <v>44</v>
      </c>
      <c r="D30" s="35" t="s">
        <v>45</v>
      </c>
      <c r="E30" s="35" t="s">
        <v>46</v>
      </c>
      <c r="F30" s="35" t="s">
        <v>47</v>
      </c>
      <c r="G30" s="34" t="s">
        <v>48</v>
      </c>
      <c r="H30" s="35" t="s">
        <v>49</v>
      </c>
      <c r="I30" s="35" t="s">
        <v>50</v>
      </c>
      <c r="J30" s="36" t="s">
        <v>51</v>
      </c>
      <c r="K30" s="151"/>
      <c r="M30" s="25"/>
    </row>
    <row r="31" spans="1:13" ht="19.5" customHeight="1" x14ac:dyDescent="0.25">
      <c r="A31" s="37">
        <v>1</v>
      </c>
      <c r="B31" s="38">
        <v>2</v>
      </c>
      <c r="C31" s="37">
        <v>3</v>
      </c>
      <c r="D31" s="37">
        <v>4</v>
      </c>
      <c r="E31" s="37">
        <v>5</v>
      </c>
      <c r="F31" s="37">
        <v>6</v>
      </c>
      <c r="G31" s="37">
        <v>7</v>
      </c>
      <c r="H31" s="37">
        <v>8</v>
      </c>
      <c r="I31" s="37">
        <v>9</v>
      </c>
      <c r="J31" s="37">
        <v>10</v>
      </c>
      <c r="K31" s="37">
        <v>11</v>
      </c>
      <c r="M31" s="25"/>
    </row>
    <row r="32" spans="1:13" ht="75.75" customHeight="1" x14ac:dyDescent="0.25">
      <c r="A32" s="43">
        <v>1</v>
      </c>
      <c r="B32" s="40" t="s">
        <v>30</v>
      </c>
      <c r="C32" s="112">
        <v>30</v>
      </c>
      <c r="D32" s="112">
        <v>30</v>
      </c>
      <c r="E32" s="42">
        <f>(D32/C32)*100</f>
        <v>100</v>
      </c>
      <c r="F32" s="42" t="s">
        <v>52</v>
      </c>
      <c r="G32" s="42" t="s">
        <v>52</v>
      </c>
      <c r="H32" s="42" t="s">
        <v>52</v>
      </c>
      <c r="I32" s="42" t="s">
        <v>52</v>
      </c>
      <c r="J32" s="42" t="s">
        <v>52</v>
      </c>
      <c r="K32" s="42" t="s">
        <v>52</v>
      </c>
      <c r="M32" s="25"/>
    </row>
    <row r="33" spans="1:13" ht="19.5" customHeight="1" x14ac:dyDescent="0.25">
      <c r="A33" s="43">
        <v>2</v>
      </c>
      <c r="B33" s="40" t="s">
        <v>26</v>
      </c>
      <c r="C33" s="42" t="s">
        <v>52</v>
      </c>
      <c r="D33" s="42" t="s">
        <v>52</v>
      </c>
      <c r="E33" s="42" t="s">
        <v>52</v>
      </c>
      <c r="F33" s="42" t="s">
        <v>52</v>
      </c>
      <c r="G33" s="112">
        <v>13</v>
      </c>
      <c r="H33" s="112">
        <v>14</v>
      </c>
      <c r="I33" s="42">
        <f>(H33/G33)*100</f>
        <v>107.69230769230769</v>
      </c>
      <c r="J33" s="42" t="s">
        <v>52</v>
      </c>
      <c r="K33" s="42" t="s">
        <v>52</v>
      </c>
      <c r="M33" s="25"/>
    </row>
    <row r="34" spans="1:13" ht="19.5" customHeight="1" x14ac:dyDescent="0.25">
      <c r="A34" s="154" t="s">
        <v>53</v>
      </c>
      <c r="B34" s="156"/>
      <c r="C34" s="42" t="s">
        <v>52</v>
      </c>
      <c r="D34" s="42" t="s">
        <v>52</v>
      </c>
      <c r="E34" s="41">
        <f>SUM(E32:E32)</f>
        <v>100</v>
      </c>
      <c r="F34" s="42" t="s">
        <v>52</v>
      </c>
      <c r="G34" s="42" t="s">
        <v>52</v>
      </c>
      <c r="H34" s="42" t="s">
        <v>52</v>
      </c>
      <c r="I34" s="41">
        <f>I33</f>
        <v>107.69230769230769</v>
      </c>
      <c r="J34" s="42" t="s">
        <v>52</v>
      </c>
      <c r="K34" s="42" t="s">
        <v>52</v>
      </c>
      <c r="M34" s="25"/>
    </row>
    <row r="35" spans="1:13" ht="19.5" customHeight="1" x14ac:dyDescent="0.25">
      <c r="A35" s="154" t="s">
        <v>54</v>
      </c>
      <c r="B35" s="156"/>
      <c r="C35" s="42" t="s">
        <v>52</v>
      </c>
      <c r="D35" s="42" t="s">
        <v>52</v>
      </c>
      <c r="E35" s="42" t="s">
        <v>52</v>
      </c>
      <c r="F35" s="42">
        <f>E34</f>
        <v>100</v>
      </c>
      <c r="G35" s="42" t="s">
        <v>52</v>
      </c>
      <c r="H35" s="42" t="s">
        <v>52</v>
      </c>
      <c r="I35" s="42" t="s">
        <v>52</v>
      </c>
      <c r="J35" s="41">
        <f>I34</f>
        <v>107.69230769230769</v>
      </c>
      <c r="K35" s="42" t="s">
        <v>52</v>
      </c>
      <c r="M35" s="25"/>
    </row>
    <row r="36" spans="1:13" ht="19.5" customHeight="1" x14ac:dyDescent="0.25">
      <c r="A36" s="154" t="s">
        <v>55</v>
      </c>
      <c r="B36" s="156"/>
      <c r="C36" s="42" t="s">
        <v>52</v>
      </c>
      <c r="D36" s="42" t="s">
        <v>52</v>
      </c>
      <c r="E36" s="42" t="s">
        <v>52</v>
      </c>
      <c r="F36" s="42" t="s">
        <v>52</v>
      </c>
      <c r="G36" s="42" t="s">
        <v>52</v>
      </c>
      <c r="H36" s="42" t="s">
        <v>52</v>
      </c>
      <c r="I36" s="42" t="s">
        <v>52</v>
      </c>
      <c r="J36" s="42" t="s">
        <v>52</v>
      </c>
      <c r="K36" s="41">
        <f>(F35+J35)/2</f>
        <v>103.84615384615384</v>
      </c>
      <c r="M36" s="25"/>
    </row>
    <row r="37" spans="1:13" ht="36.75" customHeight="1" x14ac:dyDescent="0.25">
      <c r="A37" s="171" t="s">
        <v>63</v>
      </c>
      <c r="B37" s="172"/>
      <c r="C37" s="173" t="s">
        <v>32</v>
      </c>
      <c r="D37" s="174"/>
      <c r="E37" s="174"/>
      <c r="F37" s="174"/>
      <c r="G37" s="174"/>
      <c r="H37" s="174"/>
      <c r="I37" s="174"/>
      <c r="J37" s="174"/>
      <c r="K37" s="175"/>
      <c r="M37" s="25"/>
    </row>
    <row r="38" spans="1:13" ht="19.5" customHeight="1" x14ac:dyDescent="0.25">
      <c r="A38" s="165" t="s">
        <v>39</v>
      </c>
      <c r="B38" s="168" t="s">
        <v>40</v>
      </c>
      <c r="C38" s="169"/>
      <c r="D38" s="169"/>
      <c r="E38" s="169"/>
      <c r="F38" s="169"/>
      <c r="G38" s="169"/>
      <c r="H38" s="169"/>
      <c r="I38" s="169"/>
      <c r="J38" s="170"/>
      <c r="K38" s="149" t="s">
        <v>41</v>
      </c>
      <c r="M38" s="25"/>
    </row>
    <row r="39" spans="1:13" ht="19.5" customHeight="1" x14ac:dyDescent="0.25">
      <c r="A39" s="166"/>
      <c r="B39" s="152" t="s">
        <v>4</v>
      </c>
      <c r="C39" s="159" t="s">
        <v>42</v>
      </c>
      <c r="D39" s="160"/>
      <c r="E39" s="160"/>
      <c r="F39" s="161"/>
      <c r="G39" s="162" t="s">
        <v>43</v>
      </c>
      <c r="H39" s="163"/>
      <c r="I39" s="163"/>
      <c r="J39" s="164"/>
      <c r="K39" s="150"/>
      <c r="M39" s="25"/>
    </row>
    <row r="40" spans="1:13" ht="19.5" customHeight="1" x14ac:dyDescent="0.25">
      <c r="A40" s="167"/>
      <c r="B40" s="153"/>
      <c r="C40" s="34" t="s">
        <v>44</v>
      </c>
      <c r="D40" s="35" t="s">
        <v>45</v>
      </c>
      <c r="E40" s="35" t="s">
        <v>46</v>
      </c>
      <c r="F40" s="35" t="s">
        <v>47</v>
      </c>
      <c r="G40" s="34" t="s">
        <v>48</v>
      </c>
      <c r="H40" s="35" t="s">
        <v>49</v>
      </c>
      <c r="I40" s="35" t="s">
        <v>50</v>
      </c>
      <c r="J40" s="36" t="s">
        <v>51</v>
      </c>
      <c r="K40" s="151"/>
      <c r="M40" s="25"/>
    </row>
    <row r="41" spans="1:13" ht="19.5" customHeight="1" x14ac:dyDescent="0.25">
      <c r="A41" s="37">
        <v>1</v>
      </c>
      <c r="B41" s="38">
        <v>2</v>
      </c>
      <c r="C41" s="37">
        <v>3</v>
      </c>
      <c r="D41" s="37">
        <v>4</v>
      </c>
      <c r="E41" s="37">
        <v>5</v>
      </c>
      <c r="F41" s="37">
        <v>6</v>
      </c>
      <c r="G41" s="37">
        <v>7</v>
      </c>
      <c r="H41" s="37">
        <v>8</v>
      </c>
      <c r="I41" s="37">
        <v>9</v>
      </c>
      <c r="J41" s="37">
        <v>10</v>
      </c>
      <c r="K41" s="37">
        <v>11</v>
      </c>
      <c r="M41" s="25"/>
    </row>
    <row r="42" spans="1:13" ht="78" customHeight="1" x14ac:dyDescent="0.25">
      <c r="A42" s="43">
        <v>1</v>
      </c>
      <c r="B42" s="76" t="s">
        <v>110</v>
      </c>
      <c r="C42" s="113">
        <v>55</v>
      </c>
      <c r="D42" s="112">
        <v>55</v>
      </c>
      <c r="E42" s="42">
        <f>(D42/C42)*100</f>
        <v>100</v>
      </c>
      <c r="F42" s="42" t="s">
        <v>52</v>
      </c>
      <c r="G42" s="42" t="s">
        <v>52</v>
      </c>
      <c r="H42" s="42" t="s">
        <v>52</v>
      </c>
      <c r="I42" s="42" t="s">
        <v>52</v>
      </c>
      <c r="J42" s="42" t="s">
        <v>52</v>
      </c>
      <c r="K42" s="42" t="s">
        <v>52</v>
      </c>
      <c r="M42" s="25"/>
    </row>
    <row r="43" spans="1:13" ht="19.5" customHeight="1" x14ac:dyDescent="0.25">
      <c r="A43" s="43">
        <v>2</v>
      </c>
      <c r="B43" s="40" t="s">
        <v>17</v>
      </c>
      <c r="C43" s="42" t="s">
        <v>52</v>
      </c>
      <c r="D43" s="42" t="s">
        <v>52</v>
      </c>
      <c r="E43" s="42" t="s">
        <v>52</v>
      </c>
      <c r="F43" s="42" t="s">
        <v>52</v>
      </c>
      <c r="G43" s="114">
        <v>22</v>
      </c>
      <c r="H43" s="112">
        <v>22</v>
      </c>
      <c r="I43" s="42">
        <f>(H43/G43)*100</f>
        <v>100</v>
      </c>
      <c r="J43" s="42" t="s">
        <v>52</v>
      </c>
      <c r="K43" s="42" t="s">
        <v>52</v>
      </c>
      <c r="M43" s="25"/>
    </row>
    <row r="44" spans="1:13" ht="19.5" customHeight="1" x14ac:dyDescent="0.25">
      <c r="A44" s="154" t="s">
        <v>53</v>
      </c>
      <c r="B44" s="155"/>
      <c r="C44" s="42" t="s">
        <v>52</v>
      </c>
      <c r="D44" s="42" t="s">
        <v>52</v>
      </c>
      <c r="E44" s="41">
        <f>SUM(E42:E42)</f>
        <v>100</v>
      </c>
      <c r="F44" s="42" t="s">
        <v>52</v>
      </c>
      <c r="G44" s="44" t="s">
        <v>52</v>
      </c>
      <c r="H44" s="42" t="s">
        <v>52</v>
      </c>
      <c r="I44" s="41">
        <f>I43</f>
        <v>100</v>
      </c>
      <c r="J44" s="42" t="s">
        <v>52</v>
      </c>
      <c r="K44" s="42" t="s">
        <v>52</v>
      </c>
      <c r="M44" s="25"/>
    </row>
    <row r="45" spans="1:13" ht="19.5" customHeight="1" x14ac:dyDescent="0.25">
      <c r="A45" s="154" t="s">
        <v>54</v>
      </c>
      <c r="B45" s="156"/>
      <c r="C45" s="42" t="s">
        <v>52</v>
      </c>
      <c r="D45" s="42" t="s">
        <v>52</v>
      </c>
      <c r="E45" s="42" t="s">
        <v>52</v>
      </c>
      <c r="F45" s="42">
        <f>E44</f>
        <v>100</v>
      </c>
      <c r="G45" s="42" t="s">
        <v>52</v>
      </c>
      <c r="H45" s="42" t="s">
        <v>52</v>
      </c>
      <c r="I45" s="42" t="s">
        <v>52</v>
      </c>
      <c r="J45" s="41">
        <f>I44</f>
        <v>100</v>
      </c>
      <c r="K45" s="42" t="s">
        <v>52</v>
      </c>
      <c r="M45" s="25"/>
    </row>
    <row r="46" spans="1:13" ht="19.5" customHeight="1" x14ac:dyDescent="0.25">
      <c r="A46" s="154" t="s">
        <v>55</v>
      </c>
      <c r="B46" s="156"/>
      <c r="C46" s="42" t="s">
        <v>52</v>
      </c>
      <c r="D46" s="42" t="s">
        <v>52</v>
      </c>
      <c r="E46" s="42" t="s">
        <v>52</v>
      </c>
      <c r="F46" s="42" t="s">
        <v>52</v>
      </c>
      <c r="G46" s="42" t="s">
        <v>52</v>
      </c>
      <c r="H46" s="42" t="s">
        <v>52</v>
      </c>
      <c r="I46" s="42" t="s">
        <v>52</v>
      </c>
      <c r="J46" s="42" t="s">
        <v>52</v>
      </c>
      <c r="K46" s="41">
        <f>(F45+J45)/2</f>
        <v>100</v>
      </c>
      <c r="M46" s="25"/>
    </row>
    <row r="47" spans="1:13" ht="20.25" customHeight="1" x14ac:dyDescent="0.25">
      <c r="A47" s="171" t="s">
        <v>64</v>
      </c>
      <c r="B47" s="172"/>
      <c r="C47" s="173" t="s">
        <v>34</v>
      </c>
      <c r="D47" s="174"/>
      <c r="E47" s="174"/>
      <c r="F47" s="174"/>
      <c r="G47" s="174"/>
      <c r="H47" s="174"/>
      <c r="I47" s="174"/>
      <c r="J47" s="174"/>
      <c r="K47" s="175"/>
      <c r="M47" s="25"/>
    </row>
    <row r="48" spans="1:13" ht="19.5" customHeight="1" x14ac:dyDescent="0.25">
      <c r="A48" s="165" t="s">
        <v>39</v>
      </c>
      <c r="B48" s="168" t="s">
        <v>40</v>
      </c>
      <c r="C48" s="169"/>
      <c r="D48" s="169"/>
      <c r="E48" s="169"/>
      <c r="F48" s="169"/>
      <c r="G48" s="169"/>
      <c r="H48" s="169"/>
      <c r="I48" s="169"/>
      <c r="J48" s="170"/>
      <c r="K48" s="149" t="s">
        <v>41</v>
      </c>
      <c r="M48" s="25"/>
    </row>
    <row r="49" spans="1:16" ht="19.5" customHeight="1" x14ac:dyDescent="0.25">
      <c r="A49" s="166"/>
      <c r="B49" s="152" t="s">
        <v>4</v>
      </c>
      <c r="C49" s="159" t="s">
        <v>42</v>
      </c>
      <c r="D49" s="160"/>
      <c r="E49" s="160"/>
      <c r="F49" s="161"/>
      <c r="G49" s="162" t="s">
        <v>43</v>
      </c>
      <c r="H49" s="163"/>
      <c r="I49" s="163"/>
      <c r="J49" s="164"/>
      <c r="K49" s="150"/>
      <c r="M49" s="25"/>
    </row>
    <row r="50" spans="1:16" ht="19.5" customHeight="1" x14ac:dyDescent="0.25">
      <c r="A50" s="167"/>
      <c r="B50" s="153"/>
      <c r="C50" s="34" t="s">
        <v>44</v>
      </c>
      <c r="D50" s="35" t="s">
        <v>45</v>
      </c>
      <c r="E50" s="35" t="s">
        <v>46</v>
      </c>
      <c r="F50" s="35" t="s">
        <v>47</v>
      </c>
      <c r="G50" s="34" t="s">
        <v>48</v>
      </c>
      <c r="H50" s="35" t="s">
        <v>49</v>
      </c>
      <c r="I50" s="35" t="s">
        <v>50</v>
      </c>
      <c r="J50" s="36" t="s">
        <v>51</v>
      </c>
      <c r="K50" s="151"/>
      <c r="M50" s="25"/>
    </row>
    <row r="51" spans="1:16" ht="19.5" customHeight="1" x14ac:dyDescent="0.25">
      <c r="A51" s="37">
        <v>1</v>
      </c>
      <c r="B51" s="38">
        <v>2</v>
      </c>
      <c r="C51" s="37">
        <v>3</v>
      </c>
      <c r="D51" s="37">
        <v>4</v>
      </c>
      <c r="E51" s="37">
        <v>5</v>
      </c>
      <c r="F51" s="37">
        <v>6</v>
      </c>
      <c r="G51" s="37">
        <v>7</v>
      </c>
      <c r="H51" s="37">
        <v>8</v>
      </c>
      <c r="I51" s="37">
        <v>9</v>
      </c>
      <c r="J51" s="37">
        <v>10</v>
      </c>
      <c r="K51" s="37">
        <v>11</v>
      </c>
      <c r="M51" s="25"/>
    </row>
    <row r="52" spans="1:16" ht="51" customHeight="1" x14ac:dyDescent="0.25">
      <c r="A52" s="43">
        <v>1</v>
      </c>
      <c r="B52" s="40" t="s">
        <v>35</v>
      </c>
      <c r="C52" s="112">
        <v>248</v>
      </c>
      <c r="D52" s="112">
        <v>248</v>
      </c>
      <c r="E52" s="42">
        <f>(D52/C52)*100</f>
        <v>100</v>
      </c>
      <c r="F52" s="42" t="s">
        <v>52</v>
      </c>
      <c r="G52" s="42" t="s">
        <v>52</v>
      </c>
      <c r="H52" s="42" t="s">
        <v>52</v>
      </c>
      <c r="I52" s="42" t="s">
        <v>52</v>
      </c>
      <c r="J52" s="42" t="s">
        <v>52</v>
      </c>
      <c r="K52" s="42" t="s">
        <v>52</v>
      </c>
      <c r="M52" s="25"/>
    </row>
    <row r="53" spans="1:16" ht="19.5" customHeight="1" x14ac:dyDescent="0.25">
      <c r="A53" s="43">
        <v>2</v>
      </c>
      <c r="B53" s="40" t="s">
        <v>17</v>
      </c>
      <c r="C53" s="42" t="s">
        <v>52</v>
      </c>
      <c r="D53" s="42" t="s">
        <v>52</v>
      </c>
      <c r="E53" s="42" t="s">
        <v>52</v>
      </c>
      <c r="F53" s="42" t="s">
        <v>52</v>
      </c>
      <c r="G53" s="115">
        <v>2</v>
      </c>
      <c r="H53" s="112">
        <v>2</v>
      </c>
      <c r="I53" s="75">
        <f>(H53/G53)*100</f>
        <v>100</v>
      </c>
      <c r="J53" s="42" t="s">
        <v>52</v>
      </c>
      <c r="K53" s="42" t="s">
        <v>52</v>
      </c>
      <c r="M53" s="25"/>
    </row>
    <row r="54" spans="1:16" ht="19.5" customHeight="1" x14ac:dyDescent="0.25">
      <c r="A54" s="154" t="s">
        <v>53</v>
      </c>
      <c r="B54" s="155"/>
      <c r="C54" s="42" t="s">
        <v>52</v>
      </c>
      <c r="D54" s="42" t="s">
        <v>52</v>
      </c>
      <c r="E54" s="41">
        <f>SUM(E52:E52)</f>
        <v>100</v>
      </c>
      <c r="F54" s="42" t="s">
        <v>52</v>
      </c>
      <c r="G54" s="44" t="s">
        <v>52</v>
      </c>
      <c r="H54" s="42" t="s">
        <v>52</v>
      </c>
      <c r="I54" s="41">
        <f>I53</f>
        <v>100</v>
      </c>
      <c r="J54" s="42" t="s">
        <v>52</v>
      </c>
      <c r="K54" s="42" t="s">
        <v>52</v>
      </c>
      <c r="M54" s="25"/>
    </row>
    <row r="55" spans="1:16" ht="19.5" customHeight="1" x14ac:dyDescent="0.25">
      <c r="A55" s="154" t="s">
        <v>54</v>
      </c>
      <c r="B55" s="156"/>
      <c r="C55" s="42" t="s">
        <v>52</v>
      </c>
      <c r="D55" s="42" t="s">
        <v>52</v>
      </c>
      <c r="E55" s="42" t="s">
        <v>52</v>
      </c>
      <c r="F55" s="42">
        <f>E54</f>
        <v>100</v>
      </c>
      <c r="G55" s="42" t="s">
        <v>52</v>
      </c>
      <c r="H55" s="42" t="s">
        <v>52</v>
      </c>
      <c r="I55" s="42" t="s">
        <v>52</v>
      </c>
      <c r="J55" s="41">
        <f>I54</f>
        <v>100</v>
      </c>
      <c r="K55" s="42" t="s">
        <v>52</v>
      </c>
      <c r="M55" s="25"/>
    </row>
    <row r="56" spans="1:16" ht="19.5" customHeight="1" x14ac:dyDescent="0.25">
      <c r="A56" s="154" t="s">
        <v>55</v>
      </c>
      <c r="B56" s="156"/>
      <c r="C56" s="42" t="s">
        <v>52</v>
      </c>
      <c r="D56" s="42" t="s">
        <v>52</v>
      </c>
      <c r="E56" s="42" t="s">
        <v>52</v>
      </c>
      <c r="F56" s="42" t="s">
        <v>52</v>
      </c>
      <c r="G56" s="42" t="s">
        <v>52</v>
      </c>
      <c r="H56" s="42" t="s">
        <v>52</v>
      </c>
      <c r="I56" s="42" t="s">
        <v>52</v>
      </c>
      <c r="J56" s="42" t="s">
        <v>52</v>
      </c>
      <c r="K56" s="41">
        <f>(J55+F55)/2</f>
        <v>100</v>
      </c>
      <c r="M56" s="25"/>
    </row>
    <row r="57" spans="1:16" ht="22.5" customHeight="1" x14ac:dyDescent="0.25">
      <c r="A57" s="157" t="s">
        <v>56</v>
      </c>
      <c r="B57" s="158"/>
      <c r="C57" s="42" t="s">
        <v>52</v>
      </c>
      <c r="D57" s="42" t="s">
        <v>52</v>
      </c>
      <c r="E57" s="42" t="s">
        <v>52</v>
      </c>
      <c r="F57" s="42" t="s">
        <v>52</v>
      </c>
      <c r="G57" s="42" t="s">
        <v>52</v>
      </c>
      <c r="H57" s="42" t="s">
        <v>52</v>
      </c>
      <c r="I57" s="42" t="s">
        <v>52</v>
      </c>
      <c r="J57" s="42" t="s">
        <v>52</v>
      </c>
      <c r="K57" s="45">
        <f>(K16+K26+K36+K46+K56)/5</f>
        <v>100.76923076923076</v>
      </c>
    </row>
    <row r="58" spans="1:16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6" x14ac:dyDescent="0.25">
      <c r="A59" s="46" t="s">
        <v>57</v>
      </c>
      <c r="B59" s="46"/>
      <c r="C59" s="146"/>
      <c r="D59" s="146"/>
      <c r="E59" s="146" t="s">
        <v>91</v>
      </c>
      <c r="F59" s="146"/>
      <c r="G59" s="146"/>
      <c r="H59" s="46"/>
      <c r="I59" s="46"/>
      <c r="J59" s="46"/>
      <c r="K59" s="46"/>
    </row>
    <row r="60" spans="1:16" x14ac:dyDescent="0.25">
      <c r="A60" s="46"/>
      <c r="B60" s="46"/>
      <c r="C60" s="148" t="s">
        <v>58</v>
      </c>
      <c r="D60" s="148"/>
      <c r="E60" s="148" t="s">
        <v>59</v>
      </c>
      <c r="F60" s="148"/>
      <c r="G60" s="148"/>
      <c r="H60" s="46"/>
      <c r="I60" s="46"/>
      <c r="J60" s="46"/>
      <c r="K60" s="46"/>
    </row>
    <row r="61" spans="1:16" x14ac:dyDescent="0.25">
      <c r="A61" s="46"/>
      <c r="B61" s="46"/>
      <c r="C61" s="47"/>
      <c r="D61" s="47"/>
      <c r="E61" s="47"/>
      <c r="F61" s="47"/>
      <c r="G61" s="47"/>
      <c r="H61" s="46"/>
      <c r="I61" s="46"/>
      <c r="J61" s="46"/>
      <c r="K61" s="46"/>
    </row>
    <row r="62" spans="1:16" x14ac:dyDescent="0.25">
      <c r="A62" s="46" t="s">
        <v>21</v>
      </c>
      <c r="B62" s="46"/>
      <c r="C62" s="146"/>
      <c r="D62" s="146"/>
      <c r="E62" s="146" t="s">
        <v>93</v>
      </c>
      <c r="F62" s="146"/>
      <c r="G62" s="146"/>
      <c r="H62" s="46"/>
      <c r="I62" s="46"/>
      <c r="J62" s="48"/>
      <c r="K62" s="48"/>
      <c r="L62" s="49"/>
      <c r="M62" s="49"/>
      <c r="N62" s="49"/>
      <c r="O62" s="49"/>
      <c r="P62" s="49"/>
    </row>
    <row r="63" spans="1:16" x14ac:dyDescent="0.25">
      <c r="C63" s="148" t="s">
        <v>58</v>
      </c>
      <c r="D63" s="148"/>
      <c r="E63" s="148" t="s">
        <v>59</v>
      </c>
      <c r="F63" s="148"/>
      <c r="G63" s="148"/>
      <c r="J63" s="49"/>
      <c r="K63" s="49"/>
      <c r="L63" s="49"/>
      <c r="M63" s="49"/>
      <c r="N63" s="49"/>
      <c r="O63" s="49"/>
      <c r="P63" s="49"/>
    </row>
    <row r="64" spans="1:16" x14ac:dyDescent="0.25">
      <c r="A64" s="46"/>
      <c r="B64" t="s">
        <v>94</v>
      </c>
      <c r="J64" s="49"/>
      <c r="K64" s="147"/>
      <c r="L64" s="147"/>
      <c r="M64" s="147"/>
      <c r="N64" s="147"/>
      <c r="O64" s="147"/>
      <c r="P64" s="49"/>
    </row>
    <row r="65" spans="10:16" x14ac:dyDescent="0.25">
      <c r="J65" s="49"/>
      <c r="K65" s="147"/>
      <c r="L65" s="147"/>
      <c r="M65" s="147"/>
      <c r="N65" s="147"/>
      <c r="O65" s="147"/>
      <c r="P65" s="49"/>
    </row>
    <row r="66" spans="10:16" x14ac:dyDescent="0.25">
      <c r="J66" s="49"/>
      <c r="K66" s="49"/>
      <c r="L66" s="49"/>
      <c r="M66" s="49"/>
      <c r="N66" s="49"/>
      <c r="O66" s="49"/>
      <c r="P66" s="49"/>
    </row>
  </sheetData>
  <mergeCells count="72">
    <mergeCell ref="G1:K1"/>
    <mergeCell ref="A3:K3"/>
    <mergeCell ref="A4:K4"/>
    <mergeCell ref="A5:K5"/>
    <mergeCell ref="A7:B7"/>
    <mergeCell ref="C7:K7"/>
    <mergeCell ref="A8:A10"/>
    <mergeCell ref="B8:J8"/>
    <mergeCell ref="K8:K10"/>
    <mergeCell ref="B9:B10"/>
    <mergeCell ref="C9:F9"/>
    <mergeCell ref="G9:J9"/>
    <mergeCell ref="A14:B14"/>
    <mergeCell ref="A15:B15"/>
    <mergeCell ref="A16:B16"/>
    <mergeCell ref="A17:B17"/>
    <mergeCell ref="C17:K17"/>
    <mergeCell ref="G19:J19"/>
    <mergeCell ref="A24:B24"/>
    <mergeCell ref="A25:B25"/>
    <mergeCell ref="A26:B26"/>
    <mergeCell ref="A27:B27"/>
    <mergeCell ref="C27:K27"/>
    <mergeCell ref="A18:A20"/>
    <mergeCell ref="B18:J18"/>
    <mergeCell ref="K18:K20"/>
    <mergeCell ref="B19:B20"/>
    <mergeCell ref="C19:F19"/>
    <mergeCell ref="A34:B34"/>
    <mergeCell ref="A35:B35"/>
    <mergeCell ref="A36:B36"/>
    <mergeCell ref="A37:B37"/>
    <mergeCell ref="C37:K37"/>
    <mergeCell ref="A28:A30"/>
    <mergeCell ref="B28:J28"/>
    <mergeCell ref="K28:K30"/>
    <mergeCell ref="B29:B30"/>
    <mergeCell ref="C29:F29"/>
    <mergeCell ref="G29:J29"/>
    <mergeCell ref="A57:B57"/>
    <mergeCell ref="C49:F49"/>
    <mergeCell ref="A55:B55"/>
    <mergeCell ref="A56:B56"/>
    <mergeCell ref="K38:K40"/>
    <mergeCell ref="B39:B40"/>
    <mergeCell ref="C39:F39"/>
    <mergeCell ref="G39:J39"/>
    <mergeCell ref="G49:J49"/>
    <mergeCell ref="A54:B54"/>
    <mergeCell ref="A38:A40"/>
    <mergeCell ref="B38:J38"/>
    <mergeCell ref="A47:B47"/>
    <mergeCell ref="C47:K47"/>
    <mergeCell ref="A48:A50"/>
    <mergeCell ref="B48:J48"/>
    <mergeCell ref="K48:K50"/>
    <mergeCell ref="B49:B50"/>
    <mergeCell ref="A44:B44"/>
    <mergeCell ref="A45:B45"/>
    <mergeCell ref="A46:B46"/>
    <mergeCell ref="C59:D59"/>
    <mergeCell ref="E59:G59"/>
    <mergeCell ref="K64:L64"/>
    <mergeCell ref="M64:O64"/>
    <mergeCell ref="K65:L65"/>
    <mergeCell ref="M65:O65"/>
    <mergeCell ref="C60:D60"/>
    <mergeCell ref="E60:G60"/>
    <mergeCell ref="C62:D62"/>
    <mergeCell ref="E62:G62"/>
    <mergeCell ref="C63:D63"/>
    <mergeCell ref="E63:G63"/>
  </mergeCells>
  <printOptions horizontalCentered="1"/>
  <pageMargins left="0.98425196850393704" right="0.19685039370078741" top="0.59055118110236227" bottom="0.19685039370078741" header="0.31496062992125984" footer="0.31496062992125984"/>
  <pageSetup paperSize="9" scale="4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A3" sqref="A3:K3"/>
    </sheetView>
  </sheetViews>
  <sheetFormatPr defaultRowHeight="15" x14ac:dyDescent="0.25"/>
  <cols>
    <col min="1" max="1" width="5" customWidth="1"/>
    <col min="2" max="2" width="38.28515625" customWidth="1"/>
    <col min="3" max="3" width="8.7109375" customWidth="1"/>
    <col min="4" max="4" width="9.28515625" bestFit="1" customWidth="1"/>
    <col min="5" max="5" width="8.85546875" customWidth="1"/>
    <col min="6" max="6" width="8.7109375" customWidth="1"/>
    <col min="7" max="7" width="10.85546875" bestFit="1" customWidth="1"/>
    <col min="8" max="8" width="9" customWidth="1"/>
    <col min="9" max="9" width="9.42578125" customWidth="1"/>
    <col min="10" max="10" width="9.5703125" customWidth="1"/>
    <col min="11" max="11" width="9.28515625" bestFit="1" customWidth="1"/>
    <col min="257" max="257" width="5" customWidth="1"/>
    <col min="258" max="258" width="38.28515625" customWidth="1"/>
    <col min="259" max="259" width="8.7109375" customWidth="1"/>
    <col min="261" max="261" width="8.85546875" customWidth="1"/>
    <col min="262" max="262" width="8.7109375" customWidth="1"/>
    <col min="264" max="264" width="9" customWidth="1"/>
    <col min="265" max="265" width="9.42578125" customWidth="1"/>
    <col min="266" max="266" width="9.5703125" customWidth="1"/>
    <col min="513" max="513" width="5" customWidth="1"/>
    <col min="514" max="514" width="38.28515625" customWidth="1"/>
    <col min="515" max="515" width="8.7109375" customWidth="1"/>
    <col min="517" max="517" width="8.85546875" customWidth="1"/>
    <col min="518" max="518" width="8.7109375" customWidth="1"/>
    <col min="520" max="520" width="9" customWidth="1"/>
    <col min="521" max="521" width="9.42578125" customWidth="1"/>
    <col min="522" max="522" width="9.5703125" customWidth="1"/>
    <col min="769" max="769" width="5" customWidth="1"/>
    <col min="770" max="770" width="38.28515625" customWidth="1"/>
    <col min="771" max="771" width="8.7109375" customWidth="1"/>
    <col min="773" max="773" width="8.85546875" customWidth="1"/>
    <col min="774" max="774" width="8.7109375" customWidth="1"/>
    <col min="776" max="776" width="9" customWidth="1"/>
    <col min="777" max="777" width="9.42578125" customWidth="1"/>
    <col min="778" max="778" width="9.5703125" customWidth="1"/>
    <col min="1025" max="1025" width="5" customWidth="1"/>
    <col min="1026" max="1026" width="38.28515625" customWidth="1"/>
    <col min="1027" max="1027" width="8.7109375" customWidth="1"/>
    <col min="1029" max="1029" width="8.85546875" customWidth="1"/>
    <col min="1030" max="1030" width="8.7109375" customWidth="1"/>
    <col min="1032" max="1032" width="9" customWidth="1"/>
    <col min="1033" max="1033" width="9.42578125" customWidth="1"/>
    <col min="1034" max="1034" width="9.5703125" customWidth="1"/>
    <col min="1281" max="1281" width="5" customWidth="1"/>
    <col min="1282" max="1282" width="38.28515625" customWidth="1"/>
    <col min="1283" max="1283" width="8.7109375" customWidth="1"/>
    <col min="1285" max="1285" width="8.85546875" customWidth="1"/>
    <col min="1286" max="1286" width="8.7109375" customWidth="1"/>
    <col min="1288" max="1288" width="9" customWidth="1"/>
    <col min="1289" max="1289" width="9.42578125" customWidth="1"/>
    <col min="1290" max="1290" width="9.5703125" customWidth="1"/>
    <col min="1537" max="1537" width="5" customWidth="1"/>
    <col min="1538" max="1538" width="38.28515625" customWidth="1"/>
    <col min="1539" max="1539" width="8.7109375" customWidth="1"/>
    <col min="1541" max="1541" width="8.85546875" customWidth="1"/>
    <col min="1542" max="1542" width="8.7109375" customWidth="1"/>
    <col min="1544" max="1544" width="9" customWidth="1"/>
    <col min="1545" max="1545" width="9.42578125" customWidth="1"/>
    <col min="1546" max="1546" width="9.5703125" customWidth="1"/>
    <col min="1793" max="1793" width="5" customWidth="1"/>
    <col min="1794" max="1794" width="38.28515625" customWidth="1"/>
    <col min="1795" max="1795" width="8.7109375" customWidth="1"/>
    <col min="1797" max="1797" width="8.85546875" customWidth="1"/>
    <col min="1798" max="1798" width="8.7109375" customWidth="1"/>
    <col min="1800" max="1800" width="9" customWidth="1"/>
    <col min="1801" max="1801" width="9.42578125" customWidth="1"/>
    <col min="1802" max="1802" width="9.5703125" customWidth="1"/>
    <col min="2049" max="2049" width="5" customWidth="1"/>
    <col min="2050" max="2050" width="38.28515625" customWidth="1"/>
    <col min="2051" max="2051" width="8.7109375" customWidth="1"/>
    <col min="2053" max="2053" width="8.85546875" customWidth="1"/>
    <col min="2054" max="2054" width="8.7109375" customWidth="1"/>
    <col min="2056" max="2056" width="9" customWidth="1"/>
    <col min="2057" max="2057" width="9.42578125" customWidth="1"/>
    <col min="2058" max="2058" width="9.5703125" customWidth="1"/>
    <col min="2305" max="2305" width="5" customWidth="1"/>
    <col min="2306" max="2306" width="38.28515625" customWidth="1"/>
    <col min="2307" max="2307" width="8.7109375" customWidth="1"/>
    <col min="2309" max="2309" width="8.85546875" customWidth="1"/>
    <col min="2310" max="2310" width="8.7109375" customWidth="1"/>
    <col min="2312" max="2312" width="9" customWidth="1"/>
    <col min="2313" max="2313" width="9.42578125" customWidth="1"/>
    <col min="2314" max="2314" width="9.5703125" customWidth="1"/>
    <col min="2561" max="2561" width="5" customWidth="1"/>
    <col min="2562" max="2562" width="38.28515625" customWidth="1"/>
    <col min="2563" max="2563" width="8.7109375" customWidth="1"/>
    <col min="2565" max="2565" width="8.85546875" customWidth="1"/>
    <col min="2566" max="2566" width="8.7109375" customWidth="1"/>
    <col min="2568" max="2568" width="9" customWidth="1"/>
    <col min="2569" max="2569" width="9.42578125" customWidth="1"/>
    <col min="2570" max="2570" width="9.5703125" customWidth="1"/>
    <col min="2817" max="2817" width="5" customWidth="1"/>
    <col min="2818" max="2818" width="38.28515625" customWidth="1"/>
    <col min="2819" max="2819" width="8.7109375" customWidth="1"/>
    <col min="2821" max="2821" width="8.85546875" customWidth="1"/>
    <col min="2822" max="2822" width="8.7109375" customWidth="1"/>
    <col min="2824" max="2824" width="9" customWidth="1"/>
    <col min="2825" max="2825" width="9.42578125" customWidth="1"/>
    <col min="2826" max="2826" width="9.5703125" customWidth="1"/>
    <col min="3073" max="3073" width="5" customWidth="1"/>
    <col min="3074" max="3074" width="38.28515625" customWidth="1"/>
    <col min="3075" max="3075" width="8.7109375" customWidth="1"/>
    <col min="3077" max="3077" width="8.85546875" customWidth="1"/>
    <col min="3078" max="3078" width="8.7109375" customWidth="1"/>
    <col min="3080" max="3080" width="9" customWidth="1"/>
    <col min="3081" max="3081" width="9.42578125" customWidth="1"/>
    <col min="3082" max="3082" width="9.5703125" customWidth="1"/>
    <col min="3329" max="3329" width="5" customWidth="1"/>
    <col min="3330" max="3330" width="38.28515625" customWidth="1"/>
    <col min="3331" max="3331" width="8.7109375" customWidth="1"/>
    <col min="3333" max="3333" width="8.85546875" customWidth="1"/>
    <col min="3334" max="3334" width="8.7109375" customWidth="1"/>
    <col min="3336" max="3336" width="9" customWidth="1"/>
    <col min="3337" max="3337" width="9.42578125" customWidth="1"/>
    <col min="3338" max="3338" width="9.5703125" customWidth="1"/>
    <col min="3585" max="3585" width="5" customWidth="1"/>
    <col min="3586" max="3586" width="38.28515625" customWidth="1"/>
    <col min="3587" max="3587" width="8.7109375" customWidth="1"/>
    <col min="3589" max="3589" width="8.85546875" customWidth="1"/>
    <col min="3590" max="3590" width="8.7109375" customWidth="1"/>
    <col min="3592" max="3592" width="9" customWidth="1"/>
    <col min="3593" max="3593" width="9.42578125" customWidth="1"/>
    <col min="3594" max="3594" width="9.5703125" customWidth="1"/>
    <col min="3841" max="3841" width="5" customWidth="1"/>
    <col min="3842" max="3842" width="38.28515625" customWidth="1"/>
    <col min="3843" max="3843" width="8.7109375" customWidth="1"/>
    <col min="3845" max="3845" width="8.85546875" customWidth="1"/>
    <col min="3846" max="3846" width="8.7109375" customWidth="1"/>
    <col min="3848" max="3848" width="9" customWidth="1"/>
    <col min="3849" max="3849" width="9.42578125" customWidth="1"/>
    <col min="3850" max="3850" width="9.5703125" customWidth="1"/>
    <col min="4097" max="4097" width="5" customWidth="1"/>
    <col min="4098" max="4098" width="38.28515625" customWidth="1"/>
    <col min="4099" max="4099" width="8.7109375" customWidth="1"/>
    <col min="4101" max="4101" width="8.85546875" customWidth="1"/>
    <col min="4102" max="4102" width="8.7109375" customWidth="1"/>
    <col min="4104" max="4104" width="9" customWidth="1"/>
    <col min="4105" max="4105" width="9.42578125" customWidth="1"/>
    <col min="4106" max="4106" width="9.5703125" customWidth="1"/>
    <col min="4353" max="4353" width="5" customWidth="1"/>
    <col min="4354" max="4354" width="38.28515625" customWidth="1"/>
    <col min="4355" max="4355" width="8.7109375" customWidth="1"/>
    <col min="4357" max="4357" width="8.85546875" customWidth="1"/>
    <col min="4358" max="4358" width="8.7109375" customWidth="1"/>
    <col min="4360" max="4360" width="9" customWidth="1"/>
    <col min="4361" max="4361" width="9.42578125" customWidth="1"/>
    <col min="4362" max="4362" width="9.5703125" customWidth="1"/>
    <col min="4609" max="4609" width="5" customWidth="1"/>
    <col min="4610" max="4610" width="38.28515625" customWidth="1"/>
    <col min="4611" max="4611" width="8.7109375" customWidth="1"/>
    <col min="4613" max="4613" width="8.85546875" customWidth="1"/>
    <col min="4614" max="4614" width="8.7109375" customWidth="1"/>
    <col min="4616" max="4616" width="9" customWidth="1"/>
    <col min="4617" max="4617" width="9.42578125" customWidth="1"/>
    <col min="4618" max="4618" width="9.5703125" customWidth="1"/>
    <col min="4865" max="4865" width="5" customWidth="1"/>
    <col min="4866" max="4866" width="38.28515625" customWidth="1"/>
    <col min="4867" max="4867" width="8.7109375" customWidth="1"/>
    <col min="4869" max="4869" width="8.85546875" customWidth="1"/>
    <col min="4870" max="4870" width="8.7109375" customWidth="1"/>
    <col min="4872" max="4872" width="9" customWidth="1"/>
    <col min="4873" max="4873" width="9.42578125" customWidth="1"/>
    <col min="4874" max="4874" width="9.5703125" customWidth="1"/>
    <col min="5121" max="5121" width="5" customWidth="1"/>
    <col min="5122" max="5122" width="38.28515625" customWidth="1"/>
    <col min="5123" max="5123" width="8.7109375" customWidth="1"/>
    <col min="5125" max="5125" width="8.85546875" customWidth="1"/>
    <col min="5126" max="5126" width="8.7109375" customWidth="1"/>
    <col min="5128" max="5128" width="9" customWidth="1"/>
    <col min="5129" max="5129" width="9.42578125" customWidth="1"/>
    <col min="5130" max="5130" width="9.5703125" customWidth="1"/>
    <col min="5377" max="5377" width="5" customWidth="1"/>
    <col min="5378" max="5378" width="38.28515625" customWidth="1"/>
    <col min="5379" max="5379" width="8.7109375" customWidth="1"/>
    <col min="5381" max="5381" width="8.85546875" customWidth="1"/>
    <col min="5382" max="5382" width="8.7109375" customWidth="1"/>
    <col min="5384" max="5384" width="9" customWidth="1"/>
    <col min="5385" max="5385" width="9.42578125" customWidth="1"/>
    <col min="5386" max="5386" width="9.5703125" customWidth="1"/>
    <col min="5633" max="5633" width="5" customWidth="1"/>
    <col min="5634" max="5634" width="38.28515625" customWidth="1"/>
    <col min="5635" max="5635" width="8.7109375" customWidth="1"/>
    <col min="5637" max="5637" width="8.85546875" customWidth="1"/>
    <col min="5638" max="5638" width="8.7109375" customWidth="1"/>
    <col min="5640" max="5640" width="9" customWidth="1"/>
    <col min="5641" max="5641" width="9.42578125" customWidth="1"/>
    <col min="5642" max="5642" width="9.5703125" customWidth="1"/>
    <col min="5889" max="5889" width="5" customWidth="1"/>
    <col min="5890" max="5890" width="38.28515625" customWidth="1"/>
    <col min="5891" max="5891" width="8.7109375" customWidth="1"/>
    <col min="5893" max="5893" width="8.85546875" customWidth="1"/>
    <col min="5894" max="5894" width="8.7109375" customWidth="1"/>
    <col min="5896" max="5896" width="9" customWidth="1"/>
    <col min="5897" max="5897" width="9.42578125" customWidth="1"/>
    <col min="5898" max="5898" width="9.5703125" customWidth="1"/>
    <col min="6145" max="6145" width="5" customWidth="1"/>
    <col min="6146" max="6146" width="38.28515625" customWidth="1"/>
    <col min="6147" max="6147" width="8.7109375" customWidth="1"/>
    <col min="6149" max="6149" width="8.85546875" customWidth="1"/>
    <col min="6150" max="6150" width="8.7109375" customWidth="1"/>
    <col min="6152" max="6152" width="9" customWidth="1"/>
    <col min="6153" max="6153" width="9.42578125" customWidth="1"/>
    <col min="6154" max="6154" width="9.5703125" customWidth="1"/>
    <col min="6401" max="6401" width="5" customWidth="1"/>
    <col min="6402" max="6402" width="38.28515625" customWidth="1"/>
    <col min="6403" max="6403" width="8.7109375" customWidth="1"/>
    <col min="6405" max="6405" width="8.85546875" customWidth="1"/>
    <col min="6406" max="6406" width="8.7109375" customWidth="1"/>
    <col min="6408" max="6408" width="9" customWidth="1"/>
    <col min="6409" max="6409" width="9.42578125" customWidth="1"/>
    <col min="6410" max="6410" width="9.5703125" customWidth="1"/>
    <col min="6657" max="6657" width="5" customWidth="1"/>
    <col min="6658" max="6658" width="38.28515625" customWidth="1"/>
    <col min="6659" max="6659" width="8.7109375" customWidth="1"/>
    <col min="6661" max="6661" width="8.85546875" customWidth="1"/>
    <col min="6662" max="6662" width="8.7109375" customWidth="1"/>
    <col min="6664" max="6664" width="9" customWidth="1"/>
    <col min="6665" max="6665" width="9.42578125" customWidth="1"/>
    <col min="6666" max="6666" width="9.5703125" customWidth="1"/>
    <col min="6913" max="6913" width="5" customWidth="1"/>
    <col min="6914" max="6914" width="38.28515625" customWidth="1"/>
    <col min="6915" max="6915" width="8.7109375" customWidth="1"/>
    <col min="6917" max="6917" width="8.85546875" customWidth="1"/>
    <col min="6918" max="6918" width="8.7109375" customWidth="1"/>
    <col min="6920" max="6920" width="9" customWidth="1"/>
    <col min="6921" max="6921" width="9.42578125" customWidth="1"/>
    <col min="6922" max="6922" width="9.5703125" customWidth="1"/>
    <col min="7169" max="7169" width="5" customWidth="1"/>
    <col min="7170" max="7170" width="38.28515625" customWidth="1"/>
    <col min="7171" max="7171" width="8.7109375" customWidth="1"/>
    <col min="7173" max="7173" width="8.85546875" customWidth="1"/>
    <col min="7174" max="7174" width="8.7109375" customWidth="1"/>
    <col min="7176" max="7176" width="9" customWidth="1"/>
    <col min="7177" max="7177" width="9.42578125" customWidth="1"/>
    <col min="7178" max="7178" width="9.5703125" customWidth="1"/>
    <col min="7425" max="7425" width="5" customWidth="1"/>
    <col min="7426" max="7426" width="38.28515625" customWidth="1"/>
    <col min="7427" max="7427" width="8.7109375" customWidth="1"/>
    <col min="7429" max="7429" width="8.85546875" customWidth="1"/>
    <col min="7430" max="7430" width="8.7109375" customWidth="1"/>
    <col min="7432" max="7432" width="9" customWidth="1"/>
    <col min="7433" max="7433" width="9.42578125" customWidth="1"/>
    <col min="7434" max="7434" width="9.5703125" customWidth="1"/>
    <col min="7681" max="7681" width="5" customWidth="1"/>
    <col min="7682" max="7682" width="38.28515625" customWidth="1"/>
    <col min="7683" max="7683" width="8.7109375" customWidth="1"/>
    <col min="7685" max="7685" width="8.85546875" customWidth="1"/>
    <col min="7686" max="7686" width="8.7109375" customWidth="1"/>
    <col min="7688" max="7688" width="9" customWidth="1"/>
    <col min="7689" max="7689" width="9.42578125" customWidth="1"/>
    <col min="7690" max="7690" width="9.5703125" customWidth="1"/>
    <col min="7937" max="7937" width="5" customWidth="1"/>
    <col min="7938" max="7938" width="38.28515625" customWidth="1"/>
    <col min="7939" max="7939" width="8.7109375" customWidth="1"/>
    <col min="7941" max="7941" width="8.85546875" customWidth="1"/>
    <col min="7942" max="7942" width="8.7109375" customWidth="1"/>
    <col min="7944" max="7944" width="9" customWidth="1"/>
    <col min="7945" max="7945" width="9.42578125" customWidth="1"/>
    <col min="7946" max="7946" width="9.5703125" customWidth="1"/>
    <col min="8193" max="8193" width="5" customWidth="1"/>
    <col min="8194" max="8194" width="38.28515625" customWidth="1"/>
    <col min="8195" max="8195" width="8.7109375" customWidth="1"/>
    <col min="8197" max="8197" width="8.85546875" customWidth="1"/>
    <col min="8198" max="8198" width="8.7109375" customWidth="1"/>
    <col min="8200" max="8200" width="9" customWidth="1"/>
    <col min="8201" max="8201" width="9.42578125" customWidth="1"/>
    <col min="8202" max="8202" width="9.5703125" customWidth="1"/>
    <col min="8449" max="8449" width="5" customWidth="1"/>
    <col min="8450" max="8450" width="38.28515625" customWidth="1"/>
    <col min="8451" max="8451" width="8.7109375" customWidth="1"/>
    <col min="8453" max="8453" width="8.85546875" customWidth="1"/>
    <col min="8454" max="8454" width="8.7109375" customWidth="1"/>
    <col min="8456" max="8456" width="9" customWidth="1"/>
    <col min="8457" max="8457" width="9.42578125" customWidth="1"/>
    <col min="8458" max="8458" width="9.5703125" customWidth="1"/>
    <col min="8705" max="8705" width="5" customWidth="1"/>
    <col min="8706" max="8706" width="38.28515625" customWidth="1"/>
    <col min="8707" max="8707" width="8.7109375" customWidth="1"/>
    <col min="8709" max="8709" width="8.85546875" customWidth="1"/>
    <col min="8710" max="8710" width="8.7109375" customWidth="1"/>
    <col min="8712" max="8712" width="9" customWidth="1"/>
    <col min="8713" max="8713" width="9.42578125" customWidth="1"/>
    <col min="8714" max="8714" width="9.5703125" customWidth="1"/>
    <col min="8961" max="8961" width="5" customWidth="1"/>
    <col min="8962" max="8962" width="38.28515625" customWidth="1"/>
    <col min="8963" max="8963" width="8.7109375" customWidth="1"/>
    <col min="8965" max="8965" width="8.85546875" customWidth="1"/>
    <col min="8966" max="8966" width="8.7109375" customWidth="1"/>
    <col min="8968" max="8968" width="9" customWidth="1"/>
    <col min="8969" max="8969" width="9.42578125" customWidth="1"/>
    <col min="8970" max="8970" width="9.5703125" customWidth="1"/>
    <col min="9217" max="9217" width="5" customWidth="1"/>
    <col min="9218" max="9218" width="38.28515625" customWidth="1"/>
    <col min="9219" max="9219" width="8.7109375" customWidth="1"/>
    <col min="9221" max="9221" width="8.85546875" customWidth="1"/>
    <col min="9222" max="9222" width="8.7109375" customWidth="1"/>
    <col min="9224" max="9224" width="9" customWidth="1"/>
    <col min="9225" max="9225" width="9.42578125" customWidth="1"/>
    <col min="9226" max="9226" width="9.5703125" customWidth="1"/>
    <col min="9473" max="9473" width="5" customWidth="1"/>
    <col min="9474" max="9474" width="38.28515625" customWidth="1"/>
    <col min="9475" max="9475" width="8.7109375" customWidth="1"/>
    <col min="9477" max="9477" width="8.85546875" customWidth="1"/>
    <col min="9478" max="9478" width="8.7109375" customWidth="1"/>
    <col min="9480" max="9480" width="9" customWidth="1"/>
    <col min="9481" max="9481" width="9.42578125" customWidth="1"/>
    <col min="9482" max="9482" width="9.5703125" customWidth="1"/>
    <col min="9729" max="9729" width="5" customWidth="1"/>
    <col min="9730" max="9730" width="38.28515625" customWidth="1"/>
    <col min="9731" max="9731" width="8.7109375" customWidth="1"/>
    <col min="9733" max="9733" width="8.85546875" customWidth="1"/>
    <col min="9734" max="9734" width="8.7109375" customWidth="1"/>
    <col min="9736" max="9736" width="9" customWidth="1"/>
    <col min="9737" max="9737" width="9.42578125" customWidth="1"/>
    <col min="9738" max="9738" width="9.5703125" customWidth="1"/>
    <col min="9985" max="9985" width="5" customWidth="1"/>
    <col min="9986" max="9986" width="38.28515625" customWidth="1"/>
    <col min="9987" max="9987" width="8.7109375" customWidth="1"/>
    <col min="9989" max="9989" width="8.85546875" customWidth="1"/>
    <col min="9990" max="9990" width="8.7109375" customWidth="1"/>
    <col min="9992" max="9992" width="9" customWidth="1"/>
    <col min="9993" max="9993" width="9.42578125" customWidth="1"/>
    <col min="9994" max="9994" width="9.5703125" customWidth="1"/>
    <col min="10241" max="10241" width="5" customWidth="1"/>
    <col min="10242" max="10242" width="38.28515625" customWidth="1"/>
    <col min="10243" max="10243" width="8.7109375" customWidth="1"/>
    <col min="10245" max="10245" width="8.85546875" customWidth="1"/>
    <col min="10246" max="10246" width="8.7109375" customWidth="1"/>
    <col min="10248" max="10248" width="9" customWidth="1"/>
    <col min="10249" max="10249" width="9.42578125" customWidth="1"/>
    <col min="10250" max="10250" width="9.5703125" customWidth="1"/>
    <col min="10497" max="10497" width="5" customWidth="1"/>
    <col min="10498" max="10498" width="38.28515625" customWidth="1"/>
    <col min="10499" max="10499" width="8.7109375" customWidth="1"/>
    <col min="10501" max="10501" width="8.85546875" customWidth="1"/>
    <col min="10502" max="10502" width="8.7109375" customWidth="1"/>
    <col min="10504" max="10504" width="9" customWidth="1"/>
    <col min="10505" max="10505" width="9.42578125" customWidth="1"/>
    <col min="10506" max="10506" width="9.5703125" customWidth="1"/>
    <col min="10753" max="10753" width="5" customWidth="1"/>
    <col min="10754" max="10754" width="38.28515625" customWidth="1"/>
    <col min="10755" max="10755" width="8.7109375" customWidth="1"/>
    <col min="10757" max="10757" width="8.85546875" customWidth="1"/>
    <col min="10758" max="10758" width="8.7109375" customWidth="1"/>
    <col min="10760" max="10760" width="9" customWidth="1"/>
    <col min="10761" max="10761" width="9.42578125" customWidth="1"/>
    <col min="10762" max="10762" width="9.5703125" customWidth="1"/>
    <col min="11009" max="11009" width="5" customWidth="1"/>
    <col min="11010" max="11010" width="38.28515625" customWidth="1"/>
    <col min="11011" max="11011" width="8.7109375" customWidth="1"/>
    <col min="11013" max="11013" width="8.85546875" customWidth="1"/>
    <col min="11014" max="11014" width="8.7109375" customWidth="1"/>
    <col min="11016" max="11016" width="9" customWidth="1"/>
    <col min="11017" max="11017" width="9.42578125" customWidth="1"/>
    <col min="11018" max="11018" width="9.5703125" customWidth="1"/>
    <col min="11265" max="11265" width="5" customWidth="1"/>
    <col min="11266" max="11266" width="38.28515625" customWidth="1"/>
    <col min="11267" max="11267" width="8.7109375" customWidth="1"/>
    <col min="11269" max="11269" width="8.85546875" customWidth="1"/>
    <col min="11270" max="11270" width="8.7109375" customWidth="1"/>
    <col min="11272" max="11272" width="9" customWidth="1"/>
    <col min="11273" max="11273" width="9.42578125" customWidth="1"/>
    <col min="11274" max="11274" width="9.5703125" customWidth="1"/>
    <col min="11521" max="11521" width="5" customWidth="1"/>
    <col min="11522" max="11522" width="38.28515625" customWidth="1"/>
    <col min="11523" max="11523" width="8.7109375" customWidth="1"/>
    <col min="11525" max="11525" width="8.85546875" customWidth="1"/>
    <col min="11526" max="11526" width="8.7109375" customWidth="1"/>
    <col min="11528" max="11528" width="9" customWidth="1"/>
    <col min="11529" max="11529" width="9.42578125" customWidth="1"/>
    <col min="11530" max="11530" width="9.5703125" customWidth="1"/>
    <col min="11777" max="11777" width="5" customWidth="1"/>
    <col min="11778" max="11778" width="38.28515625" customWidth="1"/>
    <col min="11779" max="11779" width="8.7109375" customWidth="1"/>
    <col min="11781" max="11781" width="8.85546875" customWidth="1"/>
    <col min="11782" max="11782" width="8.7109375" customWidth="1"/>
    <col min="11784" max="11784" width="9" customWidth="1"/>
    <col min="11785" max="11785" width="9.42578125" customWidth="1"/>
    <col min="11786" max="11786" width="9.5703125" customWidth="1"/>
    <col min="12033" max="12033" width="5" customWidth="1"/>
    <col min="12034" max="12034" width="38.28515625" customWidth="1"/>
    <col min="12035" max="12035" width="8.7109375" customWidth="1"/>
    <col min="12037" max="12037" width="8.85546875" customWidth="1"/>
    <col min="12038" max="12038" width="8.7109375" customWidth="1"/>
    <col min="12040" max="12040" width="9" customWidth="1"/>
    <col min="12041" max="12041" width="9.42578125" customWidth="1"/>
    <col min="12042" max="12042" width="9.5703125" customWidth="1"/>
    <col min="12289" max="12289" width="5" customWidth="1"/>
    <col min="12290" max="12290" width="38.28515625" customWidth="1"/>
    <col min="12291" max="12291" width="8.7109375" customWidth="1"/>
    <col min="12293" max="12293" width="8.85546875" customWidth="1"/>
    <col min="12294" max="12294" width="8.7109375" customWidth="1"/>
    <col min="12296" max="12296" width="9" customWidth="1"/>
    <col min="12297" max="12297" width="9.42578125" customWidth="1"/>
    <col min="12298" max="12298" width="9.5703125" customWidth="1"/>
    <col min="12545" max="12545" width="5" customWidth="1"/>
    <col min="12546" max="12546" width="38.28515625" customWidth="1"/>
    <col min="12547" max="12547" width="8.7109375" customWidth="1"/>
    <col min="12549" max="12549" width="8.85546875" customWidth="1"/>
    <col min="12550" max="12550" width="8.7109375" customWidth="1"/>
    <col min="12552" max="12552" width="9" customWidth="1"/>
    <col min="12553" max="12553" width="9.42578125" customWidth="1"/>
    <col min="12554" max="12554" width="9.5703125" customWidth="1"/>
    <col min="12801" max="12801" width="5" customWidth="1"/>
    <col min="12802" max="12802" width="38.28515625" customWidth="1"/>
    <col min="12803" max="12803" width="8.7109375" customWidth="1"/>
    <col min="12805" max="12805" width="8.85546875" customWidth="1"/>
    <col min="12806" max="12806" width="8.7109375" customWidth="1"/>
    <col min="12808" max="12808" width="9" customWidth="1"/>
    <col min="12809" max="12809" width="9.42578125" customWidth="1"/>
    <col min="12810" max="12810" width="9.5703125" customWidth="1"/>
    <col min="13057" max="13057" width="5" customWidth="1"/>
    <col min="13058" max="13058" width="38.28515625" customWidth="1"/>
    <col min="13059" max="13059" width="8.7109375" customWidth="1"/>
    <col min="13061" max="13061" width="8.85546875" customWidth="1"/>
    <col min="13062" max="13062" width="8.7109375" customWidth="1"/>
    <col min="13064" max="13064" width="9" customWidth="1"/>
    <col min="13065" max="13065" width="9.42578125" customWidth="1"/>
    <col min="13066" max="13066" width="9.5703125" customWidth="1"/>
    <col min="13313" max="13313" width="5" customWidth="1"/>
    <col min="13314" max="13314" width="38.28515625" customWidth="1"/>
    <col min="13315" max="13315" width="8.7109375" customWidth="1"/>
    <col min="13317" max="13317" width="8.85546875" customWidth="1"/>
    <col min="13318" max="13318" width="8.7109375" customWidth="1"/>
    <col min="13320" max="13320" width="9" customWidth="1"/>
    <col min="13321" max="13321" width="9.42578125" customWidth="1"/>
    <col min="13322" max="13322" width="9.5703125" customWidth="1"/>
    <col min="13569" max="13569" width="5" customWidth="1"/>
    <col min="13570" max="13570" width="38.28515625" customWidth="1"/>
    <col min="13571" max="13571" width="8.7109375" customWidth="1"/>
    <col min="13573" max="13573" width="8.85546875" customWidth="1"/>
    <col min="13574" max="13574" width="8.7109375" customWidth="1"/>
    <col min="13576" max="13576" width="9" customWidth="1"/>
    <col min="13577" max="13577" width="9.42578125" customWidth="1"/>
    <col min="13578" max="13578" width="9.5703125" customWidth="1"/>
    <col min="13825" max="13825" width="5" customWidth="1"/>
    <col min="13826" max="13826" width="38.28515625" customWidth="1"/>
    <col min="13827" max="13827" width="8.7109375" customWidth="1"/>
    <col min="13829" max="13829" width="8.85546875" customWidth="1"/>
    <col min="13830" max="13830" width="8.7109375" customWidth="1"/>
    <col min="13832" max="13832" width="9" customWidth="1"/>
    <col min="13833" max="13833" width="9.42578125" customWidth="1"/>
    <col min="13834" max="13834" width="9.5703125" customWidth="1"/>
    <col min="14081" max="14081" width="5" customWidth="1"/>
    <col min="14082" max="14082" width="38.28515625" customWidth="1"/>
    <col min="14083" max="14083" width="8.7109375" customWidth="1"/>
    <col min="14085" max="14085" width="8.85546875" customWidth="1"/>
    <col min="14086" max="14086" width="8.7109375" customWidth="1"/>
    <col min="14088" max="14088" width="9" customWidth="1"/>
    <col min="14089" max="14089" width="9.42578125" customWidth="1"/>
    <col min="14090" max="14090" width="9.5703125" customWidth="1"/>
    <col min="14337" max="14337" width="5" customWidth="1"/>
    <col min="14338" max="14338" width="38.28515625" customWidth="1"/>
    <col min="14339" max="14339" width="8.7109375" customWidth="1"/>
    <col min="14341" max="14341" width="8.85546875" customWidth="1"/>
    <col min="14342" max="14342" width="8.7109375" customWidth="1"/>
    <col min="14344" max="14344" width="9" customWidth="1"/>
    <col min="14345" max="14345" width="9.42578125" customWidth="1"/>
    <col min="14346" max="14346" width="9.5703125" customWidth="1"/>
    <col min="14593" max="14593" width="5" customWidth="1"/>
    <col min="14594" max="14594" width="38.28515625" customWidth="1"/>
    <col min="14595" max="14595" width="8.7109375" customWidth="1"/>
    <col min="14597" max="14597" width="8.85546875" customWidth="1"/>
    <col min="14598" max="14598" width="8.7109375" customWidth="1"/>
    <col min="14600" max="14600" width="9" customWidth="1"/>
    <col min="14601" max="14601" width="9.42578125" customWidth="1"/>
    <col min="14602" max="14602" width="9.5703125" customWidth="1"/>
    <col min="14849" max="14849" width="5" customWidth="1"/>
    <col min="14850" max="14850" width="38.28515625" customWidth="1"/>
    <col min="14851" max="14851" width="8.7109375" customWidth="1"/>
    <col min="14853" max="14853" width="8.85546875" customWidth="1"/>
    <col min="14854" max="14854" width="8.7109375" customWidth="1"/>
    <col min="14856" max="14856" width="9" customWidth="1"/>
    <col min="14857" max="14857" width="9.42578125" customWidth="1"/>
    <col min="14858" max="14858" width="9.5703125" customWidth="1"/>
    <col min="15105" max="15105" width="5" customWidth="1"/>
    <col min="15106" max="15106" width="38.28515625" customWidth="1"/>
    <col min="15107" max="15107" width="8.7109375" customWidth="1"/>
    <col min="15109" max="15109" width="8.85546875" customWidth="1"/>
    <col min="15110" max="15110" width="8.7109375" customWidth="1"/>
    <col min="15112" max="15112" width="9" customWidth="1"/>
    <col min="15113" max="15113" width="9.42578125" customWidth="1"/>
    <col min="15114" max="15114" width="9.5703125" customWidth="1"/>
    <col min="15361" max="15361" width="5" customWidth="1"/>
    <col min="15362" max="15362" width="38.28515625" customWidth="1"/>
    <col min="15363" max="15363" width="8.7109375" customWidth="1"/>
    <col min="15365" max="15365" width="8.85546875" customWidth="1"/>
    <col min="15366" max="15366" width="8.7109375" customWidth="1"/>
    <col min="15368" max="15368" width="9" customWidth="1"/>
    <col min="15369" max="15369" width="9.42578125" customWidth="1"/>
    <col min="15370" max="15370" width="9.5703125" customWidth="1"/>
    <col min="15617" max="15617" width="5" customWidth="1"/>
    <col min="15618" max="15618" width="38.28515625" customWidth="1"/>
    <col min="15619" max="15619" width="8.7109375" customWidth="1"/>
    <col min="15621" max="15621" width="8.85546875" customWidth="1"/>
    <col min="15622" max="15622" width="8.7109375" customWidth="1"/>
    <col min="15624" max="15624" width="9" customWidth="1"/>
    <col min="15625" max="15625" width="9.42578125" customWidth="1"/>
    <col min="15626" max="15626" width="9.5703125" customWidth="1"/>
    <col min="15873" max="15873" width="5" customWidth="1"/>
    <col min="15874" max="15874" width="38.28515625" customWidth="1"/>
    <col min="15875" max="15875" width="8.7109375" customWidth="1"/>
    <col min="15877" max="15877" width="8.85546875" customWidth="1"/>
    <col min="15878" max="15878" width="8.7109375" customWidth="1"/>
    <col min="15880" max="15880" width="9" customWidth="1"/>
    <col min="15881" max="15881" width="9.42578125" customWidth="1"/>
    <col min="15882" max="15882" width="9.5703125" customWidth="1"/>
    <col min="16129" max="16129" width="5" customWidth="1"/>
    <col min="16130" max="16130" width="38.28515625" customWidth="1"/>
    <col min="16131" max="16131" width="8.7109375" customWidth="1"/>
    <col min="16133" max="16133" width="8.85546875" customWidth="1"/>
    <col min="16134" max="16134" width="8.7109375" customWidth="1"/>
    <col min="16136" max="16136" width="9" customWidth="1"/>
    <col min="16137" max="16137" width="9.42578125" customWidth="1"/>
    <col min="16138" max="16138" width="9.5703125" customWidth="1"/>
  </cols>
  <sheetData>
    <row r="1" spans="1:13" ht="69.75" customHeight="1" x14ac:dyDescent="0.25">
      <c r="G1" s="178" t="s">
        <v>37</v>
      </c>
      <c r="H1" s="178"/>
      <c r="I1" s="178"/>
      <c r="J1" s="178"/>
      <c r="K1" s="178"/>
      <c r="L1" s="28"/>
      <c r="M1" s="28"/>
    </row>
    <row r="2" spans="1:13" x14ac:dyDescent="0.25">
      <c r="G2" s="29"/>
      <c r="H2" s="29"/>
      <c r="I2" s="29"/>
      <c r="J2" s="29"/>
      <c r="K2" s="29"/>
      <c r="L2" s="28"/>
      <c r="M2" s="28"/>
    </row>
    <row r="3" spans="1:13" ht="18.75" x14ac:dyDescent="0.25">
      <c r="A3" s="179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30"/>
      <c r="M3" s="30"/>
    </row>
    <row r="4" spans="1:13" ht="15.75" x14ac:dyDescent="0.25">
      <c r="A4" s="180" t="s">
        <v>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31"/>
      <c r="M4" s="31"/>
    </row>
    <row r="5" spans="1:13" x14ac:dyDescent="0.25">
      <c r="A5" s="181" t="s">
        <v>38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32"/>
      <c r="M5" s="32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2"/>
      <c r="M6" s="32"/>
    </row>
    <row r="7" spans="1:13" ht="27.75" customHeight="1" x14ac:dyDescent="0.25">
      <c r="A7" s="171" t="s">
        <v>72</v>
      </c>
      <c r="B7" s="172"/>
      <c r="C7" s="173" t="s">
        <v>65</v>
      </c>
      <c r="D7" s="174"/>
      <c r="E7" s="174"/>
      <c r="F7" s="174"/>
      <c r="G7" s="174"/>
      <c r="H7" s="174"/>
      <c r="I7" s="174"/>
      <c r="J7" s="174"/>
      <c r="K7" s="175"/>
    </row>
    <row r="8" spans="1:13" x14ac:dyDescent="0.25">
      <c r="A8" s="165" t="s">
        <v>39</v>
      </c>
      <c r="B8" s="168" t="s">
        <v>40</v>
      </c>
      <c r="C8" s="169"/>
      <c r="D8" s="169"/>
      <c r="E8" s="169"/>
      <c r="F8" s="169"/>
      <c r="G8" s="169"/>
      <c r="H8" s="169"/>
      <c r="I8" s="169"/>
      <c r="J8" s="170"/>
      <c r="K8" s="149" t="s">
        <v>41</v>
      </c>
    </row>
    <row r="9" spans="1:13" ht="45.75" customHeight="1" x14ac:dyDescent="0.25">
      <c r="A9" s="166"/>
      <c r="B9" s="152" t="s">
        <v>4</v>
      </c>
      <c r="C9" s="159" t="s">
        <v>42</v>
      </c>
      <c r="D9" s="160"/>
      <c r="E9" s="160"/>
      <c r="F9" s="161"/>
      <c r="G9" s="162" t="s">
        <v>43</v>
      </c>
      <c r="H9" s="163"/>
      <c r="I9" s="163"/>
      <c r="J9" s="164"/>
      <c r="K9" s="150"/>
    </row>
    <row r="10" spans="1:13" x14ac:dyDescent="0.25">
      <c r="A10" s="167"/>
      <c r="B10" s="153"/>
      <c r="C10" s="34" t="s">
        <v>44</v>
      </c>
      <c r="D10" s="35" t="s">
        <v>45</v>
      </c>
      <c r="E10" s="35" t="s">
        <v>46</v>
      </c>
      <c r="F10" s="35" t="s">
        <v>47</v>
      </c>
      <c r="G10" s="34" t="s">
        <v>48</v>
      </c>
      <c r="H10" s="35" t="s">
        <v>49</v>
      </c>
      <c r="I10" s="35" t="s">
        <v>50</v>
      </c>
      <c r="J10" s="36" t="s">
        <v>51</v>
      </c>
      <c r="K10" s="151"/>
    </row>
    <row r="11" spans="1:13" x14ac:dyDescent="0.25">
      <c r="A11" s="37">
        <v>1</v>
      </c>
      <c r="B11" s="38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3" ht="43.5" customHeight="1" x14ac:dyDescent="0.25">
      <c r="A12" s="39">
        <v>1</v>
      </c>
      <c r="B12" s="56" t="s">
        <v>97</v>
      </c>
      <c r="C12" s="77" t="s">
        <v>52</v>
      </c>
      <c r="D12" s="77" t="s">
        <v>52</v>
      </c>
      <c r="E12" s="77" t="s">
        <v>52</v>
      </c>
      <c r="F12" s="42" t="s">
        <v>52</v>
      </c>
      <c r="G12" s="78">
        <v>152</v>
      </c>
      <c r="H12" s="78">
        <v>152</v>
      </c>
      <c r="I12" s="78">
        <f>(H12/G12)*100</f>
        <v>100</v>
      </c>
      <c r="J12" s="42" t="s">
        <v>52</v>
      </c>
      <c r="K12" s="42" t="s">
        <v>52</v>
      </c>
    </row>
    <row r="13" spans="1:13" ht="65.25" customHeight="1" x14ac:dyDescent="0.25">
      <c r="A13" s="39">
        <v>2</v>
      </c>
      <c r="B13" s="57" t="s">
        <v>98</v>
      </c>
      <c r="C13" s="77" t="s">
        <v>52</v>
      </c>
      <c r="D13" s="77" t="s">
        <v>52</v>
      </c>
      <c r="E13" s="77" t="s">
        <v>52</v>
      </c>
      <c r="F13" s="42" t="s">
        <v>52</v>
      </c>
      <c r="G13" s="78">
        <v>880</v>
      </c>
      <c r="H13" s="78">
        <v>880</v>
      </c>
      <c r="I13" s="78">
        <f t="shared" ref="I13:I15" si="0">(H13/G13)*100</f>
        <v>100</v>
      </c>
      <c r="J13" s="42" t="s">
        <v>52</v>
      </c>
      <c r="K13" s="42" t="s">
        <v>52</v>
      </c>
    </row>
    <row r="14" spans="1:13" ht="72.75" customHeight="1" x14ac:dyDescent="0.25">
      <c r="A14" s="39">
        <v>3</v>
      </c>
      <c r="B14" s="58" t="s">
        <v>99</v>
      </c>
      <c r="C14" s="77" t="s">
        <v>52</v>
      </c>
      <c r="D14" s="77" t="s">
        <v>52</v>
      </c>
      <c r="E14" s="77" t="s">
        <v>52</v>
      </c>
      <c r="F14" s="42" t="s">
        <v>52</v>
      </c>
      <c r="G14" s="78">
        <v>580</v>
      </c>
      <c r="H14" s="78">
        <v>580</v>
      </c>
      <c r="I14" s="78">
        <f t="shared" si="0"/>
        <v>100</v>
      </c>
      <c r="J14" s="42" t="s">
        <v>52</v>
      </c>
      <c r="K14" s="42" t="s">
        <v>52</v>
      </c>
    </row>
    <row r="15" spans="1:13" ht="72.75" customHeight="1" x14ac:dyDescent="0.25">
      <c r="A15" s="39">
        <v>4</v>
      </c>
      <c r="B15" s="58" t="s">
        <v>100</v>
      </c>
      <c r="C15" s="77" t="s">
        <v>52</v>
      </c>
      <c r="D15" s="77" t="s">
        <v>52</v>
      </c>
      <c r="E15" s="77" t="s">
        <v>52</v>
      </c>
      <c r="F15" s="42" t="s">
        <v>52</v>
      </c>
      <c r="G15" s="78">
        <v>460</v>
      </c>
      <c r="H15" s="78">
        <v>460</v>
      </c>
      <c r="I15" s="78">
        <f t="shared" si="0"/>
        <v>100</v>
      </c>
      <c r="J15" s="42" t="s">
        <v>52</v>
      </c>
      <c r="K15" s="42" t="s">
        <v>52</v>
      </c>
    </row>
    <row r="16" spans="1:13" x14ac:dyDescent="0.25">
      <c r="A16" s="154" t="s">
        <v>53</v>
      </c>
      <c r="B16" s="156"/>
      <c r="C16" s="42" t="s">
        <v>52</v>
      </c>
      <c r="D16" s="42" t="s">
        <v>52</v>
      </c>
      <c r="E16" s="42" t="s">
        <v>52</v>
      </c>
      <c r="F16" s="42" t="s">
        <v>52</v>
      </c>
      <c r="G16" s="42" t="s">
        <v>52</v>
      </c>
      <c r="H16" s="42" t="s">
        <v>52</v>
      </c>
      <c r="I16" s="41">
        <f>I12+I13+I14+I15</f>
        <v>400</v>
      </c>
      <c r="J16" s="42" t="s">
        <v>52</v>
      </c>
      <c r="K16" s="42" t="s">
        <v>52</v>
      </c>
    </row>
    <row r="17" spans="1:13" x14ac:dyDescent="0.25">
      <c r="A17" s="154" t="s">
        <v>54</v>
      </c>
      <c r="B17" s="156"/>
      <c r="C17" s="42" t="s">
        <v>52</v>
      </c>
      <c r="D17" s="42" t="s">
        <v>52</v>
      </c>
      <c r="E17" s="42" t="s">
        <v>52</v>
      </c>
      <c r="F17" s="42" t="s">
        <v>52</v>
      </c>
      <c r="G17" s="42" t="s">
        <v>52</v>
      </c>
      <c r="H17" s="42" t="s">
        <v>52</v>
      </c>
      <c r="I17" s="42" t="s">
        <v>52</v>
      </c>
      <c r="J17" s="41">
        <f>I16/4</f>
        <v>100</v>
      </c>
      <c r="K17" s="42" t="s">
        <v>52</v>
      </c>
    </row>
    <row r="18" spans="1:13" x14ac:dyDescent="0.25">
      <c r="A18" s="154" t="s">
        <v>55</v>
      </c>
      <c r="B18" s="156"/>
      <c r="C18" s="42" t="s">
        <v>52</v>
      </c>
      <c r="D18" s="42" t="s">
        <v>52</v>
      </c>
      <c r="E18" s="42" t="s">
        <v>52</v>
      </c>
      <c r="F18" s="42" t="s">
        <v>52</v>
      </c>
      <c r="G18" s="42" t="s">
        <v>52</v>
      </c>
      <c r="H18" s="42" t="s">
        <v>52</v>
      </c>
      <c r="I18" s="42" t="s">
        <v>52</v>
      </c>
      <c r="J18" s="42" t="s">
        <v>52</v>
      </c>
      <c r="K18" s="41">
        <f>J17/1</f>
        <v>100</v>
      </c>
      <c r="M18" s="25"/>
    </row>
    <row r="19" spans="1:13" x14ac:dyDescent="0.25">
      <c r="A19" s="171" t="s">
        <v>73</v>
      </c>
      <c r="B19" s="172"/>
      <c r="C19" s="173" t="s">
        <v>16</v>
      </c>
      <c r="D19" s="174"/>
      <c r="E19" s="174"/>
      <c r="F19" s="174"/>
      <c r="G19" s="174"/>
      <c r="H19" s="174"/>
      <c r="I19" s="174"/>
      <c r="J19" s="174"/>
      <c r="K19" s="175"/>
      <c r="M19" s="25"/>
    </row>
    <row r="20" spans="1:13" x14ac:dyDescent="0.25">
      <c r="A20" s="165" t="s">
        <v>39</v>
      </c>
      <c r="B20" s="168" t="s">
        <v>40</v>
      </c>
      <c r="C20" s="169"/>
      <c r="D20" s="169"/>
      <c r="E20" s="169"/>
      <c r="F20" s="169"/>
      <c r="G20" s="169"/>
      <c r="H20" s="169"/>
      <c r="I20" s="169"/>
      <c r="J20" s="170"/>
      <c r="K20" s="149" t="s">
        <v>41</v>
      </c>
      <c r="M20" s="25"/>
    </row>
    <row r="21" spans="1:13" ht="53.25" customHeight="1" x14ac:dyDescent="0.25">
      <c r="A21" s="166"/>
      <c r="B21" s="152" t="s">
        <v>4</v>
      </c>
      <c r="C21" s="159" t="s">
        <v>42</v>
      </c>
      <c r="D21" s="160"/>
      <c r="E21" s="160"/>
      <c r="F21" s="161"/>
      <c r="G21" s="162" t="s">
        <v>43</v>
      </c>
      <c r="H21" s="163"/>
      <c r="I21" s="163"/>
      <c r="J21" s="164"/>
      <c r="K21" s="150"/>
      <c r="M21" s="25"/>
    </row>
    <row r="22" spans="1:13" x14ac:dyDescent="0.25">
      <c r="A22" s="167"/>
      <c r="B22" s="153"/>
      <c r="C22" s="34" t="s">
        <v>44</v>
      </c>
      <c r="D22" s="35" t="s">
        <v>45</v>
      </c>
      <c r="E22" s="35" t="s">
        <v>46</v>
      </c>
      <c r="F22" s="35" t="s">
        <v>47</v>
      </c>
      <c r="G22" s="34" t="s">
        <v>48</v>
      </c>
      <c r="H22" s="35" t="s">
        <v>49</v>
      </c>
      <c r="I22" s="35" t="s">
        <v>50</v>
      </c>
      <c r="J22" s="36" t="s">
        <v>51</v>
      </c>
      <c r="K22" s="151"/>
      <c r="M22" s="25"/>
    </row>
    <row r="23" spans="1:13" x14ac:dyDescent="0.25">
      <c r="A23" s="37">
        <v>1</v>
      </c>
      <c r="B23" s="38">
        <v>2</v>
      </c>
      <c r="C23" s="37">
        <v>3</v>
      </c>
      <c r="D23" s="37">
        <v>4</v>
      </c>
      <c r="E23" s="37">
        <v>5</v>
      </c>
      <c r="F23" s="37">
        <v>6</v>
      </c>
      <c r="G23" s="37">
        <v>7</v>
      </c>
      <c r="H23" s="37">
        <v>8</v>
      </c>
      <c r="I23" s="37">
        <v>9</v>
      </c>
      <c r="J23" s="37">
        <v>10</v>
      </c>
      <c r="K23" s="37">
        <v>11</v>
      </c>
      <c r="M23" s="25"/>
    </row>
    <row r="24" spans="1:13" ht="60" customHeight="1" x14ac:dyDescent="0.25">
      <c r="A24" s="35">
        <v>1</v>
      </c>
      <c r="B24" s="58" t="s">
        <v>101</v>
      </c>
      <c r="C24" s="79" t="s">
        <v>52</v>
      </c>
      <c r="D24" s="79" t="s">
        <v>52</v>
      </c>
      <c r="E24" s="79" t="s">
        <v>52</v>
      </c>
      <c r="F24" s="42" t="s">
        <v>52</v>
      </c>
      <c r="G24" s="78">
        <v>9440</v>
      </c>
      <c r="H24" s="78">
        <v>9440</v>
      </c>
      <c r="I24" s="78">
        <f>(H24/G24)*100</f>
        <v>100</v>
      </c>
      <c r="J24" s="42" t="s">
        <v>52</v>
      </c>
      <c r="K24" s="42" t="s">
        <v>52</v>
      </c>
      <c r="M24" s="25"/>
    </row>
    <row r="25" spans="1:13" x14ac:dyDescent="0.25">
      <c r="A25" s="154" t="s">
        <v>53</v>
      </c>
      <c r="B25" s="156"/>
      <c r="C25" s="42" t="s">
        <v>52</v>
      </c>
      <c r="D25" s="42" t="s">
        <v>52</v>
      </c>
      <c r="E25" s="42" t="s">
        <v>52</v>
      </c>
      <c r="F25" s="42" t="s">
        <v>52</v>
      </c>
      <c r="G25" s="42" t="s">
        <v>52</v>
      </c>
      <c r="H25" s="42" t="s">
        <v>52</v>
      </c>
      <c r="I25" s="41">
        <v>100</v>
      </c>
      <c r="J25" s="42" t="s">
        <v>52</v>
      </c>
      <c r="K25" s="42" t="s">
        <v>52</v>
      </c>
      <c r="M25" s="25"/>
    </row>
    <row r="26" spans="1:13" x14ac:dyDescent="0.25">
      <c r="A26" s="154" t="s">
        <v>54</v>
      </c>
      <c r="B26" s="156"/>
      <c r="C26" s="42" t="s">
        <v>52</v>
      </c>
      <c r="D26" s="42" t="s">
        <v>52</v>
      </c>
      <c r="E26" s="42" t="s">
        <v>52</v>
      </c>
      <c r="F26" s="42" t="s">
        <v>52</v>
      </c>
      <c r="G26" s="42" t="s">
        <v>52</v>
      </c>
      <c r="H26" s="42" t="s">
        <v>52</v>
      </c>
      <c r="I26" s="42" t="s">
        <v>52</v>
      </c>
      <c r="J26" s="41">
        <v>100</v>
      </c>
      <c r="K26" s="42" t="s">
        <v>52</v>
      </c>
      <c r="M26" s="25"/>
    </row>
    <row r="27" spans="1:13" x14ac:dyDescent="0.25">
      <c r="A27" s="154" t="s">
        <v>55</v>
      </c>
      <c r="B27" s="156"/>
      <c r="C27" s="42" t="s">
        <v>52</v>
      </c>
      <c r="D27" s="42" t="s">
        <v>52</v>
      </c>
      <c r="E27" s="42" t="s">
        <v>52</v>
      </c>
      <c r="F27" s="42" t="s">
        <v>52</v>
      </c>
      <c r="G27" s="42" t="s">
        <v>52</v>
      </c>
      <c r="H27" s="42" t="s">
        <v>52</v>
      </c>
      <c r="I27" s="42" t="s">
        <v>52</v>
      </c>
      <c r="J27" s="42" t="s">
        <v>52</v>
      </c>
      <c r="K27" s="78">
        <v>100</v>
      </c>
      <c r="M27" s="25"/>
    </row>
    <row r="28" spans="1:13" ht="22.5" customHeight="1" x14ac:dyDescent="0.25">
      <c r="A28" s="157" t="s">
        <v>56</v>
      </c>
      <c r="B28" s="158"/>
      <c r="C28" s="42" t="s">
        <v>52</v>
      </c>
      <c r="D28" s="42" t="s">
        <v>52</v>
      </c>
      <c r="E28" s="42" t="s">
        <v>52</v>
      </c>
      <c r="F28" s="42" t="s">
        <v>52</v>
      </c>
      <c r="G28" s="42" t="s">
        <v>52</v>
      </c>
      <c r="H28" s="42" t="s">
        <v>52</v>
      </c>
      <c r="I28" s="42" t="s">
        <v>52</v>
      </c>
      <c r="J28" s="42" t="s">
        <v>52</v>
      </c>
      <c r="K28" s="80">
        <f>(K18+K27)/2</f>
        <v>100</v>
      </c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3" x14ac:dyDescent="0.25">
      <c r="A30" s="46" t="s">
        <v>57</v>
      </c>
      <c r="B30" s="46"/>
      <c r="C30" s="146"/>
      <c r="D30" s="146"/>
      <c r="E30" s="146" t="s">
        <v>91</v>
      </c>
      <c r="F30" s="146"/>
      <c r="G30" s="146"/>
      <c r="H30" s="46"/>
      <c r="I30" s="46"/>
      <c r="J30" s="46"/>
      <c r="K30" s="46"/>
    </row>
    <row r="31" spans="1:13" x14ac:dyDescent="0.25">
      <c r="A31" s="46"/>
      <c r="B31" s="46"/>
      <c r="C31" s="148" t="s">
        <v>58</v>
      </c>
      <c r="D31" s="148"/>
      <c r="E31" s="148" t="s">
        <v>59</v>
      </c>
      <c r="F31" s="148"/>
      <c r="G31" s="148"/>
      <c r="H31" s="46"/>
      <c r="I31" s="46"/>
      <c r="J31" s="46"/>
      <c r="K31" s="46"/>
    </row>
    <row r="32" spans="1:13" x14ac:dyDescent="0.25">
      <c r="A32" s="46"/>
      <c r="B32" s="46"/>
      <c r="C32" s="47"/>
      <c r="D32" s="47"/>
      <c r="E32" s="47"/>
      <c r="F32" s="47"/>
      <c r="G32" s="47"/>
      <c r="H32" s="46"/>
      <c r="I32" s="46"/>
      <c r="J32" s="46"/>
      <c r="K32" s="46"/>
    </row>
    <row r="33" spans="1:16" x14ac:dyDescent="0.25">
      <c r="A33" s="46" t="s">
        <v>21</v>
      </c>
      <c r="B33" s="46"/>
      <c r="C33" s="146"/>
      <c r="D33" s="146"/>
      <c r="E33" s="146" t="s">
        <v>93</v>
      </c>
      <c r="F33" s="146"/>
      <c r="G33" s="146"/>
      <c r="H33" s="46"/>
      <c r="I33" s="46"/>
      <c r="J33" s="48"/>
      <c r="K33" s="48"/>
      <c r="L33" s="49"/>
      <c r="M33" s="49"/>
      <c r="N33" s="49"/>
      <c r="O33" s="49"/>
      <c r="P33" s="49"/>
    </row>
    <row r="34" spans="1:16" x14ac:dyDescent="0.25">
      <c r="C34" s="148" t="s">
        <v>58</v>
      </c>
      <c r="D34" s="148"/>
      <c r="E34" s="148" t="s">
        <v>59</v>
      </c>
      <c r="F34" s="148"/>
      <c r="G34" s="148"/>
      <c r="J34" s="49"/>
      <c r="K34" s="49"/>
      <c r="L34" s="49"/>
      <c r="M34" s="49"/>
      <c r="N34" s="49"/>
      <c r="O34" s="49"/>
      <c r="P34" s="49"/>
    </row>
    <row r="35" spans="1:16" x14ac:dyDescent="0.25">
      <c r="A35" s="46"/>
      <c r="B35" t="s">
        <v>95</v>
      </c>
      <c r="J35" s="49"/>
      <c r="K35" s="147"/>
      <c r="L35" s="147"/>
      <c r="M35" s="147"/>
      <c r="N35" s="147"/>
      <c r="O35" s="147"/>
      <c r="P35" s="49"/>
    </row>
    <row r="36" spans="1:16" x14ac:dyDescent="0.25">
      <c r="J36" s="49"/>
      <c r="K36" s="147"/>
      <c r="L36" s="147"/>
      <c r="M36" s="147"/>
      <c r="N36" s="147"/>
      <c r="O36" s="147"/>
      <c r="P36" s="49"/>
    </row>
    <row r="37" spans="1:16" x14ac:dyDescent="0.25">
      <c r="J37" s="49"/>
      <c r="K37" s="49"/>
      <c r="L37" s="49"/>
      <c r="M37" s="49"/>
      <c r="N37" s="49"/>
      <c r="O37" s="49"/>
      <c r="P37" s="49"/>
    </row>
  </sheetData>
  <mergeCells count="39">
    <mergeCell ref="G1:K1"/>
    <mergeCell ref="A3:K3"/>
    <mergeCell ref="A4:K4"/>
    <mergeCell ref="A5:K5"/>
    <mergeCell ref="A7:B7"/>
    <mergeCell ref="C7:K7"/>
    <mergeCell ref="K20:K22"/>
    <mergeCell ref="B21:B22"/>
    <mergeCell ref="C21:F21"/>
    <mergeCell ref="A8:A10"/>
    <mergeCell ref="B8:J8"/>
    <mergeCell ref="K8:K10"/>
    <mergeCell ref="B9:B10"/>
    <mergeCell ref="C9:F9"/>
    <mergeCell ref="G9:J9"/>
    <mergeCell ref="A16:B16"/>
    <mergeCell ref="A17:B17"/>
    <mergeCell ref="A18:B18"/>
    <mergeCell ref="A19:B19"/>
    <mergeCell ref="C19:K19"/>
    <mergeCell ref="A28:B28"/>
    <mergeCell ref="C30:D30"/>
    <mergeCell ref="E30:G30"/>
    <mergeCell ref="G21:J21"/>
    <mergeCell ref="A25:B25"/>
    <mergeCell ref="A26:B26"/>
    <mergeCell ref="A27:B27"/>
    <mergeCell ref="A20:A22"/>
    <mergeCell ref="B20:J20"/>
    <mergeCell ref="K35:L35"/>
    <mergeCell ref="M35:O35"/>
    <mergeCell ref="K36:L36"/>
    <mergeCell ref="M36:O36"/>
    <mergeCell ref="C31:D31"/>
    <mergeCell ref="E31:G31"/>
    <mergeCell ref="C33:D33"/>
    <mergeCell ref="E33:G33"/>
    <mergeCell ref="C34:D34"/>
    <mergeCell ref="E34:G34"/>
  </mergeCells>
  <printOptions horizontalCentered="1"/>
  <pageMargins left="0.98425196850393704" right="0.19685039370078741" top="0.59055118110236227" bottom="0.19685039370078741" header="0.31496062992125984" footer="0.31496062992125984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Normal="100" zoomScaleSheetLayoutView="100" workbookViewId="0">
      <selection activeCell="A3" sqref="A3:K3"/>
    </sheetView>
  </sheetViews>
  <sheetFormatPr defaultRowHeight="15" x14ac:dyDescent="0.25"/>
  <cols>
    <col min="1" max="1" width="5" customWidth="1"/>
    <col min="2" max="2" width="38.28515625" customWidth="1"/>
    <col min="3" max="3" width="8.7109375" customWidth="1"/>
    <col min="4" max="4" width="9.28515625" bestFit="1" customWidth="1"/>
    <col min="5" max="5" width="8.85546875" customWidth="1"/>
    <col min="6" max="6" width="8.7109375" customWidth="1"/>
    <col min="7" max="7" width="10.85546875" bestFit="1" customWidth="1"/>
    <col min="8" max="8" width="9" customWidth="1"/>
    <col min="9" max="9" width="9.42578125" customWidth="1"/>
    <col min="10" max="10" width="9.5703125" customWidth="1"/>
    <col min="11" max="11" width="9.28515625" bestFit="1" customWidth="1"/>
    <col min="257" max="257" width="5" customWidth="1"/>
    <col min="258" max="258" width="38.28515625" customWidth="1"/>
    <col min="259" max="259" width="8.7109375" customWidth="1"/>
    <col min="261" max="261" width="8.85546875" customWidth="1"/>
    <col min="262" max="262" width="8.7109375" customWidth="1"/>
    <col min="264" max="264" width="9" customWidth="1"/>
    <col min="265" max="265" width="9.42578125" customWidth="1"/>
    <col min="266" max="266" width="9.5703125" customWidth="1"/>
    <col min="513" max="513" width="5" customWidth="1"/>
    <col min="514" max="514" width="38.28515625" customWidth="1"/>
    <col min="515" max="515" width="8.7109375" customWidth="1"/>
    <col min="517" max="517" width="8.85546875" customWidth="1"/>
    <col min="518" max="518" width="8.7109375" customWidth="1"/>
    <col min="520" max="520" width="9" customWidth="1"/>
    <col min="521" max="521" width="9.42578125" customWidth="1"/>
    <col min="522" max="522" width="9.5703125" customWidth="1"/>
    <col min="769" max="769" width="5" customWidth="1"/>
    <col min="770" max="770" width="38.28515625" customWidth="1"/>
    <col min="771" max="771" width="8.7109375" customWidth="1"/>
    <col min="773" max="773" width="8.85546875" customWidth="1"/>
    <col min="774" max="774" width="8.7109375" customWidth="1"/>
    <col min="776" max="776" width="9" customWidth="1"/>
    <col min="777" max="777" width="9.42578125" customWidth="1"/>
    <col min="778" max="778" width="9.5703125" customWidth="1"/>
    <col min="1025" max="1025" width="5" customWidth="1"/>
    <col min="1026" max="1026" width="38.28515625" customWidth="1"/>
    <col min="1027" max="1027" width="8.7109375" customWidth="1"/>
    <col min="1029" max="1029" width="8.85546875" customWidth="1"/>
    <col min="1030" max="1030" width="8.7109375" customWidth="1"/>
    <col min="1032" max="1032" width="9" customWidth="1"/>
    <col min="1033" max="1033" width="9.42578125" customWidth="1"/>
    <col min="1034" max="1034" width="9.5703125" customWidth="1"/>
    <col min="1281" max="1281" width="5" customWidth="1"/>
    <col min="1282" max="1282" width="38.28515625" customWidth="1"/>
    <col min="1283" max="1283" width="8.7109375" customWidth="1"/>
    <col min="1285" max="1285" width="8.85546875" customWidth="1"/>
    <col min="1286" max="1286" width="8.7109375" customWidth="1"/>
    <col min="1288" max="1288" width="9" customWidth="1"/>
    <col min="1289" max="1289" width="9.42578125" customWidth="1"/>
    <col min="1290" max="1290" width="9.5703125" customWidth="1"/>
    <col min="1537" max="1537" width="5" customWidth="1"/>
    <col min="1538" max="1538" width="38.28515625" customWidth="1"/>
    <col min="1539" max="1539" width="8.7109375" customWidth="1"/>
    <col min="1541" max="1541" width="8.85546875" customWidth="1"/>
    <col min="1542" max="1542" width="8.7109375" customWidth="1"/>
    <col min="1544" max="1544" width="9" customWidth="1"/>
    <col min="1545" max="1545" width="9.42578125" customWidth="1"/>
    <col min="1546" max="1546" width="9.5703125" customWidth="1"/>
    <col min="1793" max="1793" width="5" customWidth="1"/>
    <col min="1794" max="1794" width="38.28515625" customWidth="1"/>
    <col min="1795" max="1795" width="8.7109375" customWidth="1"/>
    <col min="1797" max="1797" width="8.85546875" customWidth="1"/>
    <col min="1798" max="1798" width="8.7109375" customWidth="1"/>
    <col min="1800" max="1800" width="9" customWidth="1"/>
    <col min="1801" max="1801" width="9.42578125" customWidth="1"/>
    <col min="1802" max="1802" width="9.5703125" customWidth="1"/>
    <col min="2049" max="2049" width="5" customWidth="1"/>
    <col min="2050" max="2050" width="38.28515625" customWidth="1"/>
    <col min="2051" max="2051" width="8.7109375" customWidth="1"/>
    <col min="2053" max="2053" width="8.85546875" customWidth="1"/>
    <col min="2054" max="2054" width="8.7109375" customWidth="1"/>
    <col min="2056" max="2056" width="9" customWidth="1"/>
    <col min="2057" max="2057" width="9.42578125" customWidth="1"/>
    <col min="2058" max="2058" width="9.5703125" customWidth="1"/>
    <col min="2305" max="2305" width="5" customWidth="1"/>
    <col min="2306" max="2306" width="38.28515625" customWidth="1"/>
    <col min="2307" max="2307" width="8.7109375" customWidth="1"/>
    <col min="2309" max="2309" width="8.85546875" customWidth="1"/>
    <col min="2310" max="2310" width="8.7109375" customWidth="1"/>
    <col min="2312" max="2312" width="9" customWidth="1"/>
    <col min="2313" max="2313" width="9.42578125" customWidth="1"/>
    <col min="2314" max="2314" width="9.5703125" customWidth="1"/>
    <col min="2561" max="2561" width="5" customWidth="1"/>
    <col min="2562" max="2562" width="38.28515625" customWidth="1"/>
    <col min="2563" max="2563" width="8.7109375" customWidth="1"/>
    <col min="2565" max="2565" width="8.85546875" customWidth="1"/>
    <col min="2566" max="2566" width="8.7109375" customWidth="1"/>
    <col min="2568" max="2568" width="9" customWidth="1"/>
    <col min="2569" max="2569" width="9.42578125" customWidth="1"/>
    <col min="2570" max="2570" width="9.5703125" customWidth="1"/>
    <col min="2817" max="2817" width="5" customWidth="1"/>
    <col min="2818" max="2818" width="38.28515625" customWidth="1"/>
    <col min="2819" max="2819" width="8.7109375" customWidth="1"/>
    <col min="2821" max="2821" width="8.85546875" customWidth="1"/>
    <col min="2822" max="2822" width="8.7109375" customWidth="1"/>
    <col min="2824" max="2824" width="9" customWidth="1"/>
    <col min="2825" max="2825" width="9.42578125" customWidth="1"/>
    <col min="2826" max="2826" width="9.5703125" customWidth="1"/>
    <col min="3073" max="3073" width="5" customWidth="1"/>
    <col min="3074" max="3074" width="38.28515625" customWidth="1"/>
    <col min="3075" max="3075" width="8.7109375" customWidth="1"/>
    <col min="3077" max="3077" width="8.85546875" customWidth="1"/>
    <col min="3078" max="3078" width="8.7109375" customWidth="1"/>
    <col min="3080" max="3080" width="9" customWidth="1"/>
    <col min="3081" max="3081" width="9.42578125" customWidth="1"/>
    <col min="3082" max="3082" width="9.5703125" customWidth="1"/>
    <col min="3329" max="3329" width="5" customWidth="1"/>
    <col min="3330" max="3330" width="38.28515625" customWidth="1"/>
    <col min="3331" max="3331" width="8.7109375" customWidth="1"/>
    <col min="3333" max="3333" width="8.85546875" customWidth="1"/>
    <col min="3334" max="3334" width="8.7109375" customWidth="1"/>
    <col min="3336" max="3336" width="9" customWidth="1"/>
    <col min="3337" max="3337" width="9.42578125" customWidth="1"/>
    <col min="3338" max="3338" width="9.5703125" customWidth="1"/>
    <col min="3585" max="3585" width="5" customWidth="1"/>
    <col min="3586" max="3586" width="38.28515625" customWidth="1"/>
    <col min="3587" max="3587" width="8.7109375" customWidth="1"/>
    <col min="3589" max="3589" width="8.85546875" customWidth="1"/>
    <col min="3590" max="3590" width="8.7109375" customWidth="1"/>
    <col min="3592" max="3592" width="9" customWidth="1"/>
    <col min="3593" max="3593" width="9.42578125" customWidth="1"/>
    <col min="3594" max="3594" width="9.5703125" customWidth="1"/>
    <col min="3841" max="3841" width="5" customWidth="1"/>
    <col min="3842" max="3842" width="38.28515625" customWidth="1"/>
    <col min="3843" max="3843" width="8.7109375" customWidth="1"/>
    <col min="3845" max="3845" width="8.85546875" customWidth="1"/>
    <col min="3846" max="3846" width="8.7109375" customWidth="1"/>
    <col min="3848" max="3848" width="9" customWidth="1"/>
    <col min="3849" max="3849" width="9.42578125" customWidth="1"/>
    <col min="3850" max="3850" width="9.5703125" customWidth="1"/>
    <col min="4097" max="4097" width="5" customWidth="1"/>
    <col min="4098" max="4098" width="38.28515625" customWidth="1"/>
    <col min="4099" max="4099" width="8.7109375" customWidth="1"/>
    <col min="4101" max="4101" width="8.85546875" customWidth="1"/>
    <col min="4102" max="4102" width="8.7109375" customWidth="1"/>
    <col min="4104" max="4104" width="9" customWidth="1"/>
    <col min="4105" max="4105" width="9.42578125" customWidth="1"/>
    <col min="4106" max="4106" width="9.5703125" customWidth="1"/>
    <col min="4353" max="4353" width="5" customWidth="1"/>
    <col min="4354" max="4354" width="38.28515625" customWidth="1"/>
    <col min="4355" max="4355" width="8.7109375" customWidth="1"/>
    <col min="4357" max="4357" width="8.85546875" customWidth="1"/>
    <col min="4358" max="4358" width="8.7109375" customWidth="1"/>
    <col min="4360" max="4360" width="9" customWidth="1"/>
    <col min="4361" max="4361" width="9.42578125" customWidth="1"/>
    <col min="4362" max="4362" width="9.5703125" customWidth="1"/>
    <col min="4609" max="4609" width="5" customWidth="1"/>
    <col min="4610" max="4610" width="38.28515625" customWidth="1"/>
    <col min="4611" max="4611" width="8.7109375" customWidth="1"/>
    <col min="4613" max="4613" width="8.85546875" customWidth="1"/>
    <col min="4614" max="4614" width="8.7109375" customWidth="1"/>
    <col min="4616" max="4616" width="9" customWidth="1"/>
    <col min="4617" max="4617" width="9.42578125" customWidth="1"/>
    <col min="4618" max="4618" width="9.5703125" customWidth="1"/>
    <col min="4865" max="4865" width="5" customWidth="1"/>
    <col min="4866" max="4866" width="38.28515625" customWidth="1"/>
    <col min="4867" max="4867" width="8.7109375" customWidth="1"/>
    <col min="4869" max="4869" width="8.85546875" customWidth="1"/>
    <col min="4870" max="4870" width="8.7109375" customWidth="1"/>
    <col min="4872" max="4872" width="9" customWidth="1"/>
    <col min="4873" max="4873" width="9.42578125" customWidth="1"/>
    <col min="4874" max="4874" width="9.5703125" customWidth="1"/>
    <col min="5121" max="5121" width="5" customWidth="1"/>
    <col min="5122" max="5122" width="38.28515625" customWidth="1"/>
    <col min="5123" max="5123" width="8.7109375" customWidth="1"/>
    <col min="5125" max="5125" width="8.85546875" customWidth="1"/>
    <col min="5126" max="5126" width="8.7109375" customWidth="1"/>
    <col min="5128" max="5128" width="9" customWidth="1"/>
    <col min="5129" max="5129" width="9.42578125" customWidth="1"/>
    <col min="5130" max="5130" width="9.5703125" customWidth="1"/>
    <col min="5377" max="5377" width="5" customWidth="1"/>
    <col min="5378" max="5378" width="38.28515625" customWidth="1"/>
    <col min="5379" max="5379" width="8.7109375" customWidth="1"/>
    <col min="5381" max="5381" width="8.85546875" customWidth="1"/>
    <col min="5382" max="5382" width="8.7109375" customWidth="1"/>
    <col min="5384" max="5384" width="9" customWidth="1"/>
    <col min="5385" max="5385" width="9.42578125" customWidth="1"/>
    <col min="5386" max="5386" width="9.5703125" customWidth="1"/>
    <col min="5633" max="5633" width="5" customWidth="1"/>
    <col min="5634" max="5634" width="38.28515625" customWidth="1"/>
    <col min="5635" max="5635" width="8.7109375" customWidth="1"/>
    <col min="5637" max="5637" width="8.85546875" customWidth="1"/>
    <col min="5638" max="5638" width="8.7109375" customWidth="1"/>
    <col min="5640" max="5640" width="9" customWidth="1"/>
    <col min="5641" max="5641" width="9.42578125" customWidth="1"/>
    <col min="5642" max="5642" width="9.5703125" customWidth="1"/>
    <col min="5889" max="5889" width="5" customWidth="1"/>
    <col min="5890" max="5890" width="38.28515625" customWidth="1"/>
    <col min="5891" max="5891" width="8.7109375" customWidth="1"/>
    <col min="5893" max="5893" width="8.85546875" customWidth="1"/>
    <col min="5894" max="5894" width="8.7109375" customWidth="1"/>
    <col min="5896" max="5896" width="9" customWidth="1"/>
    <col min="5897" max="5897" width="9.42578125" customWidth="1"/>
    <col min="5898" max="5898" width="9.5703125" customWidth="1"/>
    <col min="6145" max="6145" width="5" customWidth="1"/>
    <col min="6146" max="6146" width="38.28515625" customWidth="1"/>
    <col min="6147" max="6147" width="8.7109375" customWidth="1"/>
    <col min="6149" max="6149" width="8.85546875" customWidth="1"/>
    <col min="6150" max="6150" width="8.7109375" customWidth="1"/>
    <col min="6152" max="6152" width="9" customWidth="1"/>
    <col min="6153" max="6153" width="9.42578125" customWidth="1"/>
    <col min="6154" max="6154" width="9.5703125" customWidth="1"/>
    <col min="6401" max="6401" width="5" customWidth="1"/>
    <col min="6402" max="6402" width="38.28515625" customWidth="1"/>
    <col min="6403" max="6403" width="8.7109375" customWidth="1"/>
    <col min="6405" max="6405" width="8.85546875" customWidth="1"/>
    <col min="6406" max="6406" width="8.7109375" customWidth="1"/>
    <col min="6408" max="6408" width="9" customWidth="1"/>
    <col min="6409" max="6409" width="9.42578125" customWidth="1"/>
    <col min="6410" max="6410" width="9.5703125" customWidth="1"/>
    <col min="6657" max="6657" width="5" customWidth="1"/>
    <col min="6658" max="6658" width="38.28515625" customWidth="1"/>
    <col min="6659" max="6659" width="8.7109375" customWidth="1"/>
    <col min="6661" max="6661" width="8.85546875" customWidth="1"/>
    <col min="6662" max="6662" width="8.7109375" customWidth="1"/>
    <col min="6664" max="6664" width="9" customWidth="1"/>
    <col min="6665" max="6665" width="9.42578125" customWidth="1"/>
    <col min="6666" max="6666" width="9.5703125" customWidth="1"/>
    <col min="6913" max="6913" width="5" customWidth="1"/>
    <col min="6914" max="6914" width="38.28515625" customWidth="1"/>
    <col min="6915" max="6915" width="8.7109375" customWidth="1"/>
    <col min="6917" max="6917" width="8.85546875" customWidth="1"/>
    <col min="6918" max="6918" width="8.7109375" customWidth="1"/>
    <col min="6920" max="6920" width="9" customWidth="1"/>
    <col min="6921" max="6921" width="9.42578125" customWidth="1"/>
    <col min="6922" max="6922" width="9.5703125" customWidth="1"/>
    <col min="7169" max="7169" width="5" customWidth="1"/>
    <col min="7170" max="7170" width="38.28515625" customWidth="1"/>
    <col min="7171" max="7171" width="8.7109375" customWidth="1"/>
    <col min="7173" max="7173" width="8.85546875" customWidth="1"/>
    <col min="7174" max="7174" width="8.7109375" customWidth="1"/>
    <col min="7176" max="7176" width="9" customWidth="1"/>
    <col min="7177" max="7177" width="9.42578125" customWidth="1"/>
    <col min="7178" max="7178" width="9.5703125" customWidth="1"/>
    <col min="7425" max="7425" width="5" customWidth="1"/>
    <col min="7426" max="7426" width="38.28515625" customWidth="1"/>
    <col min="7427" max="7427" width="8.7109375" customWidth="1"/>
    <col min="7429" max="7429" width="8.85546875" customWidth="1"/>
    <col min="7430" max="7430" width="8.7109375" customWidth="1"/>
    <col min="7432" max="7432" width="9" customWidth="1"/>
    <col min="7433" max="7433" width="9.42578125" customWidth="1"/>
    <col min="7434" max="7434" width="9.5703125" customWidth="1"/>
    <col min="7681" max="7681" width="5" customWidth="1"/>
    <col min="7682" max="7682" width="38.28515625" customWidth="1"/>
    <col min="7683" max="7683" width="8.7109375" customWidth="1"/>
    <col min="7685" max="7685" width="8.85546875" customWidth="1"/>
    <col min="7686" max="7686" width="8.7109375" customWidth="1"/>
    <col min="7688" max="7688" width="9" customWidth="1"/>
    <col min="7689" max="7689" width="9.42578125" customWidth="1"/>
    <col min="7690" max="7690" width="9.5703125" customWidth="1"/>
    <col min="7937" max="7937" width="5" customWidth="1"/>
    <col min="7938" max="7938" width="38.28515625" customWidth="1"/>
    <col min="7939" max="7939" width="8.7109375" customWidth="1"/>
    <col min="7941" max="7941" width="8.85546875" customWidth="1"/>
    <col min="7942" max="7942" width="8.7109375" customWidth="1"/>
    <col min="7944" max="7944" width="9" customWidth="1"/>
    <col min="7945" max="7945" width="9.42578125" customWidth="1"/>
    <col min="7946" max="7946" width="9.5703125" customWidth="1"/>
    <col min="8193" max="8193" width="5" customWidth="1"/>
    <col min="8194" max="8194" width="38.28515625" customWidth="1"/>
    <col min="8195" max="8195" width="8.7109375" customWidth="1"/>
    <col min="8197" max="8197" width="8.85546875" customWidth="1"/>
    <col min="8198" max="8198" width="8.7109375" customWidth="1"/>
    <col min="8200" max="8200" width="9" customWidth="1"/>
    <col min="8201" max="8201" width="9.42578125" customWidth="1"/>
    <col min="8202" max="8202" width="9.5703125" customWidth="1"/>
    <col min="8449" max="8449" width="5" customWidth="1"/>
    <col min="8450" max="8450" width="38.28515625" customWidth="1"/>
    <col min="8451" max="8451" width="8.7109375" customWidth="1"/>
    <col min="8453" max="8453" width="8.85546875" customWidth="1"/>
    <col min="8454" max="8454" width="8.7109375" customWidth="1"/>
    <col min="8456" max="8456" width="9" customWidth="1"/>
    <col min="8457" max="8457" width="9.42578125" customWidth="1"/>
    <col min="8458" max="8458" width="9.5703125" customWidth="1"/>
    <col min="8705" max="8705" width="5" customWidth="1"/>
    <col min="8706" max="8706" width="38.28515625" customWidth="1"/>
    <col min="8707" max="8707" width="8.7109375" customWidth="1"/>
    <col min="8709" max="8709" width="8.85546875" customWidth="1"/>
    <col min="8710" max="8710" width="8.7109375" customWidth="1"/>
    <col min="8712" max="8712" width="9" customWidth="1"/>
    <col min="8713" max="8713" width="9.42578125" customWidth="1"/>
    <col min="8714" max="8714" width="9.5703125" customWidth="1"/>
    <col min="8961" max="8961" width="5" customWidth="1"/>
    <col min="8962" max="8962" width="38.28515625" customWidth="1"/>
    <col min="8963" max="8963" width="8.7109375" customWidth="1"/>
    <col min="8965" max="8965" width="8.85546875" customWidth="1"/>
    <col min="8966" max="8966" width="8.7109375" customWidth="1"/>
    <col min="8968" max="8968" width="9" customWidth="1"/>
    <col min="8969" max="8969" width="9.42578125" customWidth="1"/>
    <col min="8970" max="8970" width="9.5703125" customWidth="1"/>
    <col min="9217" max="9217" width="5" customWidth="1"/>
    <col min="9218" max="9218" width="38.28515625" customWidth="1"/>
    <col min="9219" max="9219" width="8.7109375" customWidth="1"/>
    <col min="9221" max="9221" width="8.85546875" customWidth="1"/>
    <col min="9222" max="9222" width="8.7109375" customWidth="1"/>
    <col min="9224" max="9224" width="9" customWidth="1"/>
    <col min="9225" max="9225" width="9.42578125" customWidth="1"/>
    <col min="9226" max="9226" width="9.5703125" customWidth="1"/>
    <col min="9473" max="9473" width="5" customWidth="1"/>
    <col min="9474" max="9474" width="38.28515625" customWidth="1"/>
    <col min="9475" max="9475" width="8.7109375" customWidth="1"/>
    <col min="9477" max="9477" width="8.85546875" customWidth="1"/>
    <col min="9478" max="9478" width="8.7109375" customWidth="1"/>
    <col min="9480" max="9480" width="9" customWidth="1"/>
    <col min="9481" max="9481" width="9.42578125" customWidth="1"/>
    <col min="9482" max="9482" width="9.5703125" customWidth="1"/>
    <col min="9729" max="9729" width="5" customWidth="1"/>
    <col min="9730" max="9730" width="38.28515625" customWidth="1"/>
    <col min="9731" max="9731" width="8.7109375" customWidth="1"/>
    <col min="9733" max="9733" width="8.85546875" customWidth="1"/>
    <col min="9734" max="9734" width="8.7109375" customWidth="1"/>
    <col min="9736" max="9736" width="9" customWidth="1"/>
    <col min="9737" max="9737" width="9.42578125" customWidth="1"/>
    <col min="9738" max="9738" width="9.5703125" customWidth="1"/>
    <col min="9985" max="9985" width="5" customWidth="1"/>
    <col min="9986" max="9986" width="38.28515625" customWidth="1"/>
    <col min="9987" max="9987" width="8.7109375" customWidth="1"/>
    <col min="9989" max="9989" width="8.85546875" customWidth="1"/>
    <col min="9990" max="9990" width="8.7109375" customWidth="1"/>
    <col min="9992" max="9992" width="9" customWidth="1"/>
    <col min="9993" max="9993" width="9.42578125" customWidth="1"/>
    <col min="9994" max="9994" width="9.5703125" customWidth="1"/>
    <col min="10241" max="10241" width="5" customWidth="1"/>
    <col min="10242" max="10242" width="38.28515625" customWidth="1"/>
    <col min="10243" max="10243" width="8.7109375" customWidth="1"/>
    <col min="10245" max="10245" width="8.85546875" customWidth="1"/>
    <col min="10246" max="10246" width="8.7109375" customWidth="1"/>
    <col min="10248" max="10248" width="9" customWidth="1"/>
    <col min="10249" max="10249" width="9.42578125" customWidth="1"/>
    <col min="10250" max="10250" width="9.5703125" customWidth="1"/>
    <col min="10497" max="10497" width="5" customWidth="1"/>
    <col min="10498" max="10498" width="38.28515625" customWidth="1"/>
    <col min="10499" max="10499" width="8.7109375" customWidth="1"/>
    <col min="10501" max="10501" width="8.85546875" customWidth="1"/>
    <col min="10502" max="10502" width="8.7109375" customWidth="1"/>
    <col min="10504" max="10504" width="9" customWidth="1"/>
    <col min="10505" max="10505" width="9.42578125" customWidth="1"/>
    <col min="10506" max="10506" width="9.5703125" customWidth="1"/>
    <col min="10753" max="10753" width="5" customWidth="1"/>
    <col min="10754" max="10754" width="38.28515625" customWidth="1"/>
    <col min="10755" max="10755" width="8.7109375" customWidth="1"/>
    <col min="10757" max="10757" width="8.85546875" customWidth="1"/>
    <col min="10758" max="10758" width="8.7109375" customWidth="1"/>
    <col min="10760" max="10760" width="9" customWidth="1"/>
    <col min="10761" max="10761" width="9.42578125" customWidth="1"/>
    <col min="10762" max="10762" width="9.5703125" customWidth="1"/>
    <col min="11009" max="11009" width="5" customWidth="1"/>
    <col min="11010" max="11010" width="38.28515625" customWidth="1"/>
    <col min="11011" max="11011" width="8.7109375" customWidth="1"/>
    <col min="11013" max="11013" width="8.85546875" customWidth="1"/>
    <col min="11014" max="11014" width="8.7109375" customWidth="1"/>
    <col min="11016" max="11016" width="9" customWidth="1"/>
    <col min="11017" max="11017" width="9.42578125" customWidth="1"/>
    <col min="11018" max="11018" width="9.5703125" customWidth="1"/>
    <col min="11265" max="11265" width="5" customWidth="1"/>
    <col min="11266" max="11266" width="38.28515625" customWidth="1"/>
    <col min="11267" max="11267" width="8.7109375" customWidth="1"/>
    <col min="11269" max="11269" width="8.85546875" customWidth="1"/>
    <col min="11270" max="11270" width="8.7109375" customWidth="1"/>
    <col min="11272" max="11272" width="9" customWidth="1"/>
    <col min="11273" max="11273" width="9.42578125" customWidth="1"/>
    <col min="11274" max="11274" width="9.5703125" customWidth="1"/>
    <col min="11521" max="11521" width="5" customWidth="1"/>
    <col min="11522" max="11522" width="38.28515625" customWidth="1"/>
    <col min="11523" max="11523" width="8.7109375" customWidth="1"/>
    <col min="11525" max="11525" width="8.85546875" customWidth="1"/>
    <col min="11526" max="11526" width="8.7109375" customWidth="1"/>
    <col min="11528" max="11528" width="9" customWidth="1"/>
    <col min="11529" max="11529" width="9.42578125" customWidth="1"/>
    <col min="11530" max="11530" width="9.5703125" customWidth="1"/>
    <col min="11777" max="11777" width="5" customWidth="1"/>
    <col min="11778" max="11778" width="38.28515625" customWidth="1"/>
    <col min="11779" max="11779" width="8.7109375" customWidth="1"/>
    <col min="11781" max="11781" width="8.85546875" customWidth="1"/>
    <col min="11782" max="11782" width="8.7109375" customWidth="1"/>
    <col min="11784" max="11784" width="9" customWidth="1"/>
    <col min="11785" max="11785" width="9.42578125" customWidth="1"/>
    <col min="11786" max="11786" width="9.5703125" customWidth="1"/>
    <col min="12033" max="12033" width="5" customWidth="1"/>
    <col min="12034" max="12034" width="38.28515625" customWidth="1"/>
    <col min="12035" max="12035" width="8.7109375" customWidth="1"/>
    <col min="12037" max="12037" width="8.85546875" customWidth="1"/>
    <col min="12038" max="12038" width="8.7109375" customWidth="1"/>
    <col min="12040" max="12040" width="9" customWidth="1"/>
    <col min="12041" max="12041" width="9.42578125" customWidth="1"/>
    <col min="12042" max="12042" width="9.5703125" customWidth="1"/>
    <col min="12289" max="12289" width="5" customWidth="1"/>
    <col min="12290" max="12290" width="38.28515625" customWidth="1"/>
    <col min="12291" max="12291" width="8.7109375" customWidth="1"/>
    <col min="12293" max="12293" width="8.85546875" customWidth="1"/>
    <col min="12294" max="12294" width="8.7109375" customWidth="1"/>
    <col min="12296" max="12296" width="9" customWidth="1"/>
    <col min="12297" max="12297" width="9.42578125" customWidth="1"/>
    <col min="12298" max="12298" width="9.5703125" customWidth="1"/>
    <col min="12545" max="12545" width="5" customWidth="1"/>
    <col min="12546" max="12546" width="38.28515625" customWidth="1"/>
    <col min="12547" max="12547" width="8.7109375" customWidth="1"/>
    <col min="12549" max="12549" width="8.85546875" customWidth="1"/>
    <col min="12550" max="12550" width="8.7109375" customWidth="1"/>
    <col min="12552" max="12552" width="9" customWidth="1"/>
    <col min="12553" max="12553" width="9.42578125" customWidth="1"/>
    <col min="12554" max="12554" width="9.5703125" customWidth="1"/>
    <col min="12801" max="12801" width="5" customWidth="1"/>
    <col min="12802" max="12802" width="38.28515625" customWidth="1"/>
    <col min="12803" max="12803" width="8.7109375" customWidth="1"/>
    <col min="12805" max="12805" width="8.85546875" customWidth="1"/>
    <col min="12806" max="12806" width="8.7109375" customWidth="1"/>
    <col min="12808" max="12808" width="9" customWidth="1"/>
    <col min="12809" max="12809" width="9.42578125" customWidth="1"/>
    <col min="12810" max="12810" width="9.5703125" customWidth="1"/>
    <col min="13057" max="13057" width="5" customWidth="1"/>
    <col min="13058" max="13058" width="38.28515625" customWidth="1"/>
    <col min="13059" max="13059" width="8.7109375" customWidth="1"/>
    <col min="13061" max="13061" width="8.85546875" customWidth="1"/>
    <col min="13062" max="13062" width="8.7109375" customWidth="1"/>
    <col min="13064" max="13064" width="9" customWidth="1"/>
    <col min="13065" max="13065" width="9.42578125" customWidth="1"/>
    <col min="13066" max="13066" width="9.5703125" customWidth="1"/>
    <col min="13313" max="13313" width="5" customWidth="1"/>
    <col min="13314" max="13314" width="38.28515625" customWidth="1"/>
    <col min="13315" max="13315" width="8.7109375" customWidth="1"/>
    <col min="13317" max="13317" width="8.85546875" customWidth="1"/>
    <col min="13318" max="13318" width="8.7109375" customWidth="1"/>
    <col min="13320" max="13320" width="9" customWidth="1"/>
    <col min="13321" max="13321" width="9.42578125" customWidth="1"/>
    <col min="13322" max="13322" width="9.5703125" customWidth="1"/>
    <col min="13569" max="13569" width="5" customWidth="1"/>
    <col min="13570" max="13570" width="38.28515625" customWidth="1"/>
    <col min="13571" max="13571" width="8.7109375" customWidth="1"/>
    <col min="13573" max="13573" width="8.85546875" customWidth="1"/>
    <col min="13574" max="13574" width="8.7109375" customWidth="1"/>
    <col min="13576" max="13576" width="9" customWidth="1"/>
    <col min="13577" max="13577" width="9.42578125" customWidth="1"/>
    <col min="13578" max="13578" width="9.5703125" customWidth="1"/>
    <col min="13825" max="13825" width="5" customWidth="1"/>
    <col min="13826" max="13826" width="38.28515625" customWidth="1"/>
    <col min="13827" max="13827" width="8.7109375" customWidth="1"/>
    <col min="13829" max="13829" width="8.85546875" customWidth="1"/>
    <col min="13830" max="13830" width="8.7109375" customWidth="1"/>
    <col min="13832" max="13832" width="9" customWidth="1"/>
    <col min="13833" max="13833" width="9.42578125" customWidth="1"/>
    <col min="13834" max="13834" width="9.5703125" customWidth="1"/>
    <col min="14081" max="14081" width="5" customWidth="1"/>
    <col min="14082" max="14082" width="38.28515625" customWidth="1"/>
    <col min="14083" max="14083" width="8.7109375" customWidth="1"/>
    <col min="14085" max="14085" width="8.85546875" customWidth="1"/>
    <col min="14086" max="14086" width="8.7109375" customWidth="1"/>
    <col min="14088" max="14088" width="9" customWidth="1"/>
    <col min="14089" max="14089" width="9.42578125" customWidth="1"/>
    <col min="14090" max="14090" width="9.5703125" customWidth="1"/>
    <col min="14337" max="14337" width="5" customWidth="1"/>
    <col min="14338" max="14338" width="38.28515625" customWidth="1"/>
    <col min="14339" max="14339" width="8.7109375" customWidth="1"/>
    <col min="14341" max="14341" width="8.85546875" customWidth="1"/>
    <col min="14342" max="14342" width="8.7109375" customWidth="1"/>
    <col min="14344" max="14344" width="9" customWidth="1"/>
    <col min="14345" max="14345" width="9.42578125" customWidth="1"/>
    <col min="14346" max="14346" width="9.5703125" customWidth="1"/>
    <col min="14593" max="14593" width="5" customWidth="1"/>
    <col min="14594" max="14594" width="38.28515625" customWidth="1"/>
    <col min="14595" max="14595" width="8.7109375" customWidth="1"/>
    <col min="14597" max="14597" width="8.85546875" customWidth="1"/>
    <col min="14598" max="14598" width="8.7109375" customWidth="1"/>
    <col min="14600" max="14600" width="9" customWidth="1"/>
    <col min="14601" max="14601" width="9.42578125" customWidth="1"/>
    <col min="14602" max="14602" width="9.5703125" customWidth="1"/>
    <col min="14849" max="14849" width="5" customWidth="1"/>
    <col min="14850" max="14850" width="38.28515625" customWidth="1"/>
    <col min="14851" max="14851" width="8.7109375" customWidth="1"/>
    <col min="14853" max="14853" width="8.85546875" customWidth="1"/>
    <col min="14854" max="14854" width="8.7109375" customWidth="1"/>
    <col min="14856" max="14856" width="9" customWidth="1"/>
    <col min="14857" max="14857" width="9.42578125" customWidth="1"/>
    <col min="14858" max="14858" width="9.5703125" customWidth="1"/>
    <col min="15105" max="15105" width="5" customWidth="1"/>
    <col min="15106" max="15106" width="38.28515625" customWidth="1"/>
    <col min="15107" max="15107" width="8.7109375" customWidth="1"/>
    <col min="15109" max="15109" width="8.85546875" customWidth="1"/>
    <col min="15110" max="15110" width="8.7109375" customWidth="1"/>
    <col min="15112" max="15112" width="9" customWidth="1"/>
    <col min="15113" max="15113" width="9.42578125" customWidth="1"/>
    <col min="15114" max="15114" width="9.5703125" customWidth="1"/>
    <col min="15361" max="15361" width="5" customWidth="1"/>
    <col min="15362" max="15362" width="38.28515625" customWidth="1"/>
    <col min="15363" max="15363" width="8.7109375" customWidth="1"/>
    <col min="15365" max="15365" width="8.85546875" customWidth="1"/>
    <col min="15366" max="15366" width="8.7109375" customWidth="1"/>
    <col min="15368" max="15368" width="9" customWidth="1"/>
    <col min="15369" max="15369" width="9.42578125" customWidth="1"/>
    <col min="15370" max="15370" width="9.5703125" customWidth="1"/>
    <col min="15617" max="15617" width="5" customWidth="1"/>
    <col min="15618" max="15618" width="38.28515625" customWidth="1"/>
    <col min="15619" max="15619" width="8.7109375" customWidth="1"/>
    <col min="15621" max="15621" width="8.85546875" customWidth="1"/>
    <col min="15622" max="15622" width="8.7109375" customWidth="1"/>
    <col min="15624" max="15624" width="9" customWidth="1"/>
    <col min="15625" max="15625" width="9.42578125" customWidth="1"/>
    <col min="15626" max="15626" width="9.5703125" customWidth="1"/>
    <col min="15873" max="15873" width="5" customWidth="1"/>
    <col min="15874" max="15874" width="38.28515625" customWidth="1"/>
    <col min="15875" max="15875" width="8.7109375" customWidth="1"/>
    <col min="15877" max="15877" width="8.85546875" customWidth="1"/>
    <col min="15878" max="15878" width="8.7109375" customWidth="1"/>
    <col min="15880" max="15880" width="9" customWidth="1"/>
    <col min="15881" max="15881" width="9.42578125" customWidth="1"/>
    <col min="15882" max="15882" width="9.5703125" customWidth="1"/>
    <col min="16129" max="16129" width="5" customWidth="1"/>
    <col min="16130" max="16130" width="38.28515625" customWidth="1"/>
    <col min="16131" max="16131" width="8.7109375" customWidth="1"/>
    <col min="16133" max="16133" width="8.85546875" customWidth="1"/>
    <col min="16134" max="16134" width="8.7109375" customWidth="1"/>
    <col min="16136" max="16136" width="9" customWidth="1"/>
    <col min="16137" max="16137" width="9.42578125" customWidth="1"/>
    <col min="16138" max="16138" width="9.5703125" customWidth="1"/>
  </cols>
  <sheetData>
    <row r="1" spans="1:13" ht="63" customHeight="1" x14ac:dyDescent="0.25">
      <c r="G1" s="178" t="s">
        <v>37</v>
      </c>
      <c r="H1" s="178"/>
      <c r="I1" s="178"/>
      <c r="J1" s="178"/>
      <c r="K1" s="178"/>
      <c r="L1" s="28"/>
      <c r="M1" s="28"/>
    </row>
    <row r="2" spans="1:13" x14ac:dyDescent="0.25">
      <c r="G2" s="29"/>
      <c r="H2" s="29"/>
      <c r="I2" s="29"/>
      <c r="J2" s="29"/>
      <c r="K2" s="29"/>
      <c r="L2" s="28"/>
      <c r="M2" s="28"/>
    </row>
    <row r="3" spans="1:13" ht="18.75" x14ac:dyDescent="0.25">
      <c r="A3" s="182" t="s">
        <v>127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30"/>
      <c r="M3" s="30"/>
    </row>
    <row r="4" spans="1:13" ht="15.75" x14ac:dyDescent="0.25">
      <c r="A4" s="183" t="s">
        <v>111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31"/>
      <c r="M4" s="31"/>
    </row>
    <row r="5" spans="1:13" x14ac:dyDescent="0.25">
      <c r="A5" s="181" t="s">
        <v>38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32"/>
      <c r="M5" s="32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2"/>
      <c r="M6" s="32"/>
    </row>
    <row r="7" spans="1:13" x14ac:dyDescent="0.25">
      <c r="A7" s="171" t="s">
        <v>60</v>
      </c>
      <c r="B7" s="172"/>
      <c r="C7" s="173" t="s">
        <v>65</v>
      </c>
      <c r="D7" s="174"/>
      <c r="E7" s="174"/>
      <c r="F7" s="174"/>
      <c r="G7" s="174"/>
      <c r="H7" s="174"/>
      <c r="I7" s="174"/>
      <c r="J7" s="174"/>
      <c r="K7" s="175"/>
    </row>
    <row r="8" spans="1:13" x14ac:dyDescent="0.25">
      <c r="A8" s="165" t="s">
        <v>39</v>
      </c>
      <c r="B8" s="168" t="s">
        <v>40</v>
      </c>
      <c r="C8" s="169"/>
      <c r="D8" s="169"/>
      <c r="E8" s="169"/>
      <c r="F8" s="169"/>
      <c r="G8" s="169"/>
      <c r="H8" s="169"/>
      <c r="I8" s="169"/>
      <c r="J8" s="170"/>
      <c r="K8" s="149" t="s">
        <v>41</v>
      </c>
    </row>
    <row r="9" spans="1:13" ht="45.75" customHeight="1" x14ac:dyDescent="0.25">
      <c r="A9" s="166"/>
      <c r="B9" s="152" t="s">
        <v>4</v>
      </c>
      <c r="C9" s="159" t="s">
        <v>42</v>
      </c>
      <c r="D9" s="160"/>
      <c r="E9" s="160"/>
      <c r="F9" s="161"/>
      <c r="G9" s="162" t="s">
        <v>43</v>
      </c>
      <c r="H9" s="163"/>
      <c r="I9" s="163"/>
      <c r="J9" s="164"/>
      <c r="K9" s="150"/>
    </row>
    <row r="10" spans="1:13" x14ac:dyDescent="0.25">
      <c r="A10" s="167"/>
      <c r="B10" s="153"/>
      <c r="C10" s="34" t="s">
        <v>44</v>
      </c>
      <c r="D10" s="35" t="s">
        <v>45</v>
      </c>
      <c r="E10" s="35" t="s">
        <v>46</v>
      </c>
      <c r="F10" s="35" t="s">
        <v>47</v>
      </c>
      <c r="G10" s="34" t="s">
        <v>48</v>
      </c>
      <c r="H10" s="35" t="s">
        <v>49</v>
      </c>
      <c r="I10" s="35" t="s">
        <v>50</v>
      </c>
      <c r="J10" s="36" t="s">
        <v>51</v>
      </c>
      <c r="K10" s="151"/>
    </row>
    <row r="11" spans="1:13" x14ac:dyDescent="0.25">
      <c r="A11" s="37">
        <v>1</v>
      </c>
      <c r="B11" s="38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3" ht="40.5" customHeight="1" x14ac:dyDescent="0.25">
      <c r="A12" s="39">
        <v>1</v>
      </c>
      <c r="B12" s="23" t="s">
        <v>75</v>
      </c>
      <c r="C12" s="41">
        <v>10.59</v>
      </c>
      <c r="D12" s="41">
        <v>10.59</v>
      </c>
      <c r="E12" s="41">
        <f>(D12/C12)*100</f>
        <v>100</v>
      </c>
      <c r="F12" s="42" t="s">
        <v>52</v>
      </c>
      <c r="G12" s="42" t="s">
        <v>52</v>
      </c>
      <c r="H12" s="42" t="s">
        <v>52</v>
      </c>
      <c r="I12" s="42" t="s">
        <v>52</v>
      </c>
      <c r="J12" s="42" t="s">
        <v>52</v>
      </c>
      <c r="K12" s="42" t="s">
        <v>52</v>
      </c>
    </row>
    <row r="13" spans="1:13" ht="45" x14ac:dyDescent="0.25">
      <c r="A13" s="39">
        <v>2</v>
      </c>
      <c r="B13" s="23" t="s">
        <v>76</v>
      </c>
      <c r="C13" s="41">
        <v>1.4</v>
      </c>
      <c r="D13" s="41">
        <v>1.4</v>
      </c>
      <c r="E13" s="41">
        <f t="shared" ref="E13" si="0">(D13/C13)*100</f>
        <v>100</v>
      </c>
      <c r="F13" s="42" t="s">
        <v>52</v>
      </c>
      <c r="G13" s="42" t="s">
        <v>52</v>
      </c>
      <c r="H13" s="42" t="s">
        <v>52</v>
      </c>
      <c r="I13" s="42" t="s">
        <v>52</v>
      </c>
      <c r="J13" s="42" t="s">
        <v>52</v>
      </c>
      <c r="K13" s="42" t="s">
        <v>52</v>
      </c>
    </row>
    <row r="14" spans="1:13" x14ac:dyDescent="0.25">
      <c r="A14" s="39">
        <v>3</v>
      </c>
      <c r="B14" s="59" t="s">
        <v>77</v>
      </c>
      <c r="C14" s="42" t="s">
        <v>52</v>
      </c>
      <c r="D14" s="42" t="s">
        <v>52</v>
      </c>
      <c r="E14" s="42" t="s">
        <v>52</v>
      </c>
      <c r="F14" s="42" t="s">
        <v>52</v>
      </c>
      <c r="G14" s="42">
        <v>213</v>
      </c>
      <c r="H14" s="42">
        <v>213</v>
      </c>
      <c r="I14" s="42">
        <v>100</v>
      </c>
      <c r="J14" s="42" t="s">
        <v>52</v>
      </c>
      <c r="K14" s="42" t="s">
        <v>52</v>
      </c>
    </row>
    <row r="15" spans="1:13" x14ac:dyDescent="0.25">
      <c r="A15" s="154" t="s">
        <v>53</v>
      </c>
      <c r="B15" s="156"/>
      <c r="C15" s="42" t="s">
        <v>52</v>
      </c>
      <c r="D15" s="42" t="s">
        <v>52</v>
      </c>
      <c r="E15" s="41">
        <f>SUM(E12:E13)</f>
        <v>200</v>
      </c>
      <c r="F15" s="42" t="s">
        <v>52</v>
      </c>
      <c r="G15" s="42" t="s">
        <v>52</v>
      </c>
      <c r="H15" s="42" t="s">
        <v>52</v>
      </c>
      <c r="I15" s="41">
        <v>100</v>
      </c>
      <c r="J15" s="42" t="s">
        <v>52</v>
      </c>
      <c r="K15" s="42" t="s">
        <v>52</v>
      </c>
    </row>
    <row r="16" spans="1:13" x14ac:dyDescent="0.25">
      <c r="A16" s="154" t="s">
        <v>54</v>
      </c>
      <c r="B16" s="156"/>
      <c r="C16" s="42" t="s">
        <v>52</v>
      </c>
      <c r="D16" s="42" t="s">
        <v>52</v>
      </c>
      <c r="E16" s="42" t="s">
        <v>52</v>
      </c>
      <c r="F16" s="42">
        <f>E15/2</f>
        <v>100</v>
      </c>
      <c r="G16" s="42" t="s">
        <v>52</v>
      </c>
      <c r="H16" s="42" t="s">
        <v>52</v>
      </c>
      <c r="I16" s="42" t="s">
        <v>52</v>
      </c>
      <c r="J16" s="41">
        <v>100</v>
      </c>
      <c r="K16" s="42" t="s">
        <v>52</v>
      </c>
    </row>
    <row r="17" spans="1:16" x14ac:dyDescent="0.25">
      <c r="A17" s="154" t="s">
        <v>55</v>
      </c>
      <c r="B17" s="156"/>
      <c r="C17" s="42" t="s">
        <v>52</v>
      </c>
      <c r="D17" s="42" t="s">
        <v>52</v>
      </c>
      <c r="E17" s="42" t="s">
        <v>52</v>
      </c>
      <c r="F17" s="42" t="s">
        <v>52</v>
      </c>
      <c r="G17" s="42" t="s">
        <v>52</v>
      </c>
      <c r="H17" s="42" t="s">
        <v>52</v>
      </c>
      <c r="I17" s="42" t="s">
        <v>52</v>
      </c>
      <c r="J17" s="42" t="s">
        <v>52</v>
      </c>
      <c r="K17" s="41">
        <f>(F16+J16)/2</f>
        <v>100</v>
      </c>
      <c r="M17" s="25"/>
    </row>
    <row r="18" spans="1:16" x14ac:dyDescent="0.25">
      <c r="A18" s="157" t="s">
        <v>56</v>
      </c>
      <c r="B18" s="158"/>
      <c r="C18" s="42" t="s">
        <v>52</v>
      </c>
      <c r="D18" s="42" t="s">
        <v>52</v>
      </c>
      <c r="E18" s="42" t="s">
        <v>52</v>
      </c>
      <c r="F18" s="42" t="s">
        <v>52</v>
      </c>
      <c r="G18" s="42" t="s">
        <v>52</v>
      </c>
      <c r="H18" s="42" t="s">
        <v>52</v>
      </c>
      <c r="I18" s="42" t="s">
        <v>52</v>
      </c>
      <c r="J18" s="42" t="s">
        <v>52</v>
      </c>
      <c r="K18" s="45">
        <f>K17</f>
        <v>100</v>
      </c>
    </row>
    <row r="19" spans="1:16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6" x14ac:dyDescent="0.25">
      <c r="A20" s="46" t="s">
        <v>57</v>
      </c>
      <c r="B20" s="46"/>
      <c r="C20" s="146"/>
      <c r="D20" s="146"/>
      <c r="E20" s="146" t="s">
        <v>91</v>
      </c>
      <c r="F20" s="146"/>
      <c r="G20" s="146"/>
      <c r="H20" s="46"/>
      <c r="I20" s="46"/>
      <c r="J20" s="46"/>
      <c r="K20" s="46"/>
    </row>
    <row r="21" spans="1:16" x14ac:dyDescent="0.25">
      <c r="A21" s="46"/>
      <c r="B21" s="46"/>
      <c r="C21" s="148" t="s">
        <v>58</v>
      </c>
      <c r="D21" s="148"/>
      <c r="E21" s="148" t="s">
        <v>59</v>
      </c>
      <c r="F21" s="148"/>
      <c r="G21" s="148"/>
      <c r="H21" s="46"/>
      <c r="I21" s="46"/>
      <c r="J21" s="46"/>
      <c r="K21" s="46"/>
    </row>
    <row r="22" spans="1:16" x14ac:dyDescent="0.25">
      <c r="A22" s="46"/>
      <c r="B22" s="46"/>
      <c r="C22" s="47"/>
      <c r="D22" s="47"/>
      <c r="E22" s="47"/>
      <c r="F22" s="47"/>
      <c r="G22" s="47"/>
      <c r="H22" s="46"/>
      <c r="I22" s="46"/>
      <c r="J22" s="46"/>
      <c r="K22" s="46"/>
    </row>
    <row r="23" spans="1:16" x14ac:dyDescent="0.25">
      <c r="A23" s="46" t="s">
        <v>21</v>
      </c>
      <c r="B23" s="46"/>
      <c r="C23" s="146"/>
      <c r="D23" s="146"/>
      <c r="E23" s="146" t="s">
        <v>93</v>
      </c>
      <c r="F23" s="146"/>
      <c r="G23" s="146"/>
      <c r="H23" s="46"/>
      <c r="I23" s="46"/>
      <c r="J23" s="48"/>
      <c r="K23" s="48"/>
      <c r="L23" s="49"/>
      <c r="M23" s="49"/>
      <c r="N23" s="49"/>
      <c r="O23" s="49"/>
      <c r="P23" s="49"/>
    </row>
    <row r="24" spans="1:16" x14ac:dyDescent="0.25">
      <c r="C24" s="148" t="s">
        <v>58</v>
      </c>
      <c r="D24" s="148"/>
      <c r="E24" s="148" t="s">
        <v>59</v>
      </c>
      <c r="F24" s="148"/>
      <c r="G24" s="148"/>
      <c r="J24" s="49"/>
      <c r="K24" s="49"/>
      <c r="L24" s="49"/>
      <c r="M24" s="49"/>
      <c r="N24" s="49"/>
      <c r="O24" s="49"/>
      <c r="P24" s="49"/>
    </row>
    <row r="25" spans="1:16" x14ac:dyDescent="0.25">
      <c r="A25" s="46"/>
      <c r="B25" t="s">
        <v>96</v>
      </c>
      <c r="J25" s="49"/>
      <c r="K25" s="147"/>
      <c r="L25" s="147"/>
      <c r="M25" s="147"/>
      <c r="N25" s="147"/>
      <c r="O25" s="147"/>
      <c r="P25" s="49"/>
    </row>
    <row r="26" spans="1:16" x14ac:dyDescent="0.25">
      <c r="J26" s="49"/>
      <c r="K26" s="147"/>
      <c r="L26" s="147"/>
      <c r="M26" s="147"/>
      <c r="N26" s="147"/>
      <c r="O26" s="147"/>
      <c r="P26" s="49"/>
    </row>
    <row r="27" spans="1:16" x14ac:dyDescent="0.25">
      <c r="J27" s="49"/>
      <c r="K27" s="49"/>
      <c r="L27" s="49"/>
      <c r="M27" s="49"/>
      <c r="N27" s="49"/>
      <c r="O27" s="49"/>
      <c r="P27" s="49"/>
    </row>
  </sheetData>
  <mergeCells count="28">
    <mergeCell ref="G1:K1"/>
    <mergeCell ref="A3:K3"/>
    <mergeCell ref="A4:K4"/>
    <mergeCell ref="A5:K5"/>
    <mergeCell ref="A7:B7"/>
    <mergeCell ref="C7:K7"/>
    <mergeCell ref="A8:A10"/>
    <mergeCell ref="B8:J8"/>
    <mergeCell ref="K8:K10"/>
    <mergeCell ref="B9:B10"/>
    <mergeCell ref="C9:F9"/>
    <mergeCell ref="G9:J9"/>
    <mergeCell ref="A18:B18"/>
    <mergeCell ref="C20:D20"/>
    <mergeCell ref="E20:G20"/>
    <mergeCell ref="A15:B15"/>
    <mergeCell ref="A16:B16"/>
    <mergeCell ref="A17:B17"/>
    <mergeCell ref="K25:L25"/>
    <mergeCell ref="M25:O25"/>
    <mergeCell ref="K26:L26"/>
    <mergeCell ref="M26:O26"/>
    <mergeCell ref="C21:D21"/>
    <mergeCell ref="E21:G21"/>
    <mergeCell ref="C23:D23"/>
    <mergeCell ref="E23:G23"/>
    <mergeCell ref="C24:D24"/>
    <mergeCell ref="E24:G24"/>
  </mergeCells>
  <printOptions horizontalCentered="1"/>
  <pageMargins left="0.98425196850393704" right="0.19685039370078741" top="0.59055118110236227" bottom="0.19685039370078741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Normal="100" zoomScaleSheetLayoutView="100" workbookViewId="0">
      <selection activeCell="A3" sqref="A3:K3"/>
    </sheetView>
  </sheetViews>
  <sheetFormatPr defaultRowHeight="15" x14ac:dyDescent="0.25"/>
  <cols>
    <col min="1" max="1" width="5" customWidth="1"/>
    <col min="2" max="2" width="38.28515625" customWidth="1"/>
    <col min="3" max="3" width="8.7109375" customWidth="1"/>
    <col min="4" max="4" width="9.28515625" bestFit="1" customWidth="1"/>
    <col min="5" max="5" width="8.85546875" customWidth="1"/>
    <col min="6" max="6" width="8.7109375" customWidth="1"/>
    <col min="7" max="7" width="10.85546875" bestFit="1" customWidth="1"/>
    <col min="8" max="8" width="9" customWidth="1"/>
    <col min="9" max="9" width="9.42578125" customWidth="1"/>
    <col min="10" max="10" width="9.5703125" customWidth="1"/>
    <col min="11" max="11" width="9.28515625" bestFit="1" customWidth="1"/>
    <col min="257" max="257" width="5" customWidth="1"/>
    <col min="258" max="258" width="38.28515625" customWidth="1"/>
    <col min="259" max="259" width="8.7109375" customWidth="1"/>
    <col min="261" max="261" width="8.85546875" customWidth="1"/>
    <col min="262" max="262" width="8.7109375" customWidth="1"/>
    <col min="264" max="264" width="9" customWidth="1"/>
    <col min="265" max="265" width="9.42578125" customWidth="1"/>
    <col min="266" max="266" width="9.5703125" customWidth="1"/>
    <col min="513" max="513" width="5" customWidth="1"/>
    <col min="514" max="514" width="38.28515625" customWidth="1"/>
    <col min="515" max="515" width="8.7109375" customWidth="1"/>
    <col min="517" max="517" width="8.85546875" customWidth="1"/>
    <col min="518" max="518" width="8.7109375" customWidth="1"/>
    <col min="520" max="520" width="9" customWidth="1"/>
    <col min="521" max="521" width="9.42578125" customWidth="1"/>
    <col min="522" max="522" width="9.5703125" customWidth="1"/>
    <col min="769" max="769" width="5" customWidth="1"/>
    <col min="770" max="770" width="38.28515625" customWidth="1"/>
    <col min="771" max="771" width="8.7109375" customWidth="1"/>
    <col min="773" max="773" width="8.85546875" customWidth="1"/>
    <col min="774" max="774" width="8.7109375" customWidth="1"/>
    <col min="776" max="776" width="9" customWidth="1"/>
    <col min="777" max="777" width="9.42578125" customWidth="1"/>
    <col min="778" max="778" width="9.5703125" customWidth="1"/>
    <col min="1025" max="1025" width="5" customWidth="1"/>
    <col min="1026" max="1026" width="38.28515625" customWidth="1"/>
    <col min="1027" max="1027" width="8.7109375" customWidth="1"/>
    <col min="1029" max="1029" width="8.85546875" customWidth="1"/>
    <col min="1030" max="1030" width="8.7109375" customWidth="1"/>
    <col min="1032" max="1032" width="9" customWidth="1"/>
    <col min="1033" max="1033" width="9.42578125" customWidth="1"/>
    <col min="1034" max="1034" width="9.5703125" customWidth="1"/>
    <col min="1281" max="1281" width="5" customWidth="1"/>
    <col min="1282" max="1282" width="38.28515625" customWidth="1"/>
    <col min="1283" max="1283" width="8.7109375" customWidth="1"/>
    <col min="1285" max="1285" width="8.85546875" customWidth="1"/>
    <col min="1286" max="1286" width="8.7109375" customWidth="1"/>
    <col min="1288" max="1288" width="9" customWidth="1"/>
    <col min="1289" max="1289" width="9.42578125" customWidth="1"/>
    <col min="1290" max="1290" width="9.5703125" customWidth="1"/>
    <col min="1537" max="1537" width="5" customWidth="1"/>
    <col min="1538" max="1538" width="38.28515625" customWidth="1"/>
    <col min="1539" max="1539" width="8.7109375" customWidth="1"/>
    <col min="1541" max="1541" width="8.85546875" customWidth="1"/>
    <col min="1542" max="1542" width="8.7109375" customWidth="1"/>
    <col min="1544" max="1544" width="9" customWidth="1"/>
    <col min="1545" max="1545" width="9.42578125" customWidth="1"/>
    <col min="1546" max="1546" width="9.5703125" customWidth="1"/>
    <col min="1793" max="1793" width="5" customWidth="1"/>
    <col min="1794" max="1794" width="38.28515625" customWidth="1"/>
    <col min="1795" max="1795" width="8.7109375" customWidth="1"/>
    <col min="1797" max="1797" width="8.85546875" customWidth="1"/>
    <col min="1798" max="1798" width="8.7109375" customWidth="1"/>
    <col min="1800" max="1800" width="9" customWidth="1"/>
    <col min="1801" max="1801" width="9.42578125" customWidth="1"/>
    <col min="1802" max="1802" width="9.5703125" customWidth="1"/>
    <col min="2049" max="2049" width="5" customWidth="1"/>
    <col min="2050" max="2050" width="38.28515625" customWidth="1"/>
    <col min="2051" max="2051" width="8.7109375" customWidth="1"/>
    <col min="2053" max="2053" width="8.85546875" customWidth="1"/>
    <col min="2054" max="2054" width="8.7109375" customWidth="1"/>
    <col min="2056" max="2056" width="9" customWidth="1"/>
    <col min="2057" max="2057" width="9.42578125" customWidth="1"/>
    <col min="2058" max="2058" width="9.5703125" customWidth="1"/>
    <col min="2305" max="2305" width="5" customWidth="1"/>
    <col min="2306" max="2306" width="38.28515625" customWidth="1"/>
    <col min="2307" max="2307" width="8.7109375" customWidth="1"/>
    <col min="2309" max="2309" width="8.85546875" customWidth="1"/>
    <col min="2310" max="2310" width="8.7109375" customWidth="1"/>
    <col min="2312" max="2312" width="9" customWidth="1"/>
    <col min="2313" max="2313" width="9.42578125" customWidth="1"/>
    <col min="2314" max="2314" width="9.5703125" customWidth="1"/>
    <col min="2561" max="2561" width="5" customWidth="1"/>
    <col min="2562" max="2562" width="38.28515625" customWidth="1"/>
    <col min="2563" max="2563" width="8.7109375" customWidth="1"/>
    <col min="2565" max="2565" width="8.85546875" customWidth="1"/>
    <col min="2566" max="2566" width="8.7109375" customWidth="1"/>
    <col min="2568" max="2568" width="9" customWidth="1"/>
    <col min="2569" max="2569" width="9.42578125" customWidth="1"/>
    <col min="2570" max="2570" width="9.5703125" customWidth="1"/>
    <col min="2817" max="2817" width="5" customWidth="1"/>
    <col min="2818" max="2818" width="38.28515625" customWidth="1"/>
    <col min="2819" max="2819" width="8.7109375" customWidth="1"/>
    <col min="2821" max="2821" width="8.85546875" customWidth="1"/>
    <col min="2822" max="2822" width="8.7109375" customWidth="1"/>
    <col min="2824" max="2824" width="9" customWidth="1"/>
    <col min="2825" max="2825" width="9.42578125" customWidth="1"/>
    <col min="2826" max="2826" width="9.5703125" customWidth="1"/>
    <col min="3073" max="3073" width="5" customWidth="1"/>
    <col min="3074" max="3074" width="38.28515625" customWidth="1"/>
    <col min="3075" max="3075" width="8.7109375" customWidth="1"/>
    <col min="3077" max="3077" width="8.85546875" customWidth="1"/>
    <col min="3078" max="3078" width="8.7109375" customWidth="1"/>
    <col min="3080" max="3080" width="9" customWidth="1"/>
    <col min="3081" max="3081" width="9.42578125" customWidth="1"/>
    <col min="3082" max="3082" width="9.5703125" customWidth="1"/>
    <col min="3329" max="3329" width="5" customWidth="1"/>
    <col min="3330" max="3330" width="38.28515625" customWidth="1"/>
    <col min="3331" max="3331" width="8.7109375" customWidth="1"/>
    <col min="3333" max="3333" width="8.85546875" customWidth="1"/>
    <col min="3334" max="3334" width="8.7109375" customWidth="1"/>
    <col min="3336" max="3336" width="9" customWidth="1"/>
    <col min="3337" max="3337" width="9.42578125" customWidth="1"/>
    <col min="3338" max="3338" width="9.5703125" customWidth="1"/>
    <col min="3585" max="3585" width="5" customWidth="1"/>
    <col min="3586" max="3586" width="38.28515625" customWidth="1"/>
    <col min="3587" max="3587" width="8.7109375" customWidth="1"/>
    <col min="3589" max="3589" width="8.85546875" customWidth="1"/>
    <col min="3590" max="3590" width="8.7109375" customWidth="1"/>
    <col min="3592" max="3592" width="9" customWidth="1"/>
    <col min="3593" max="3593" width="9.42578125" customWidth="1"/>
    <col min="3594" max="3594" width="9.5703125" customWidth="1"/>
    <col min="3841" max="3841" width="5" customWidth="1"/>
    <col min="3842" max="3842" width="38.28515625" customWidth="1"/>
    <col min="3843" max="3843" width="8.7109375" customWidth="1"/>
    <col min="3845" max="3845" width="8.85546875" customWidth="1"/>
    <col min="3846" max="3846" width="8.7109375" customWidth="1"/>
    <col min="3848" max="3848" width="9" customWidth="1"/>
    <col min="3849" max="3849" width="9.42578125" customWidth="1"/>
    <col min="3850" max="3850" width="9.5703125" customWidth="1"/>
    <col min="4097" max="4097" width="5" customWidth="1"/>
    <col min="4098" max="4098" width="38.28515625" customWidth="1"/>
    <col min="4099" max="4099" width="8.7109375" customWidth="1"/>
    <col min="4101" max="4101" width="8.85546875" customWidth="1"/>
    <col min="4102" max="4102" width="8.7109375" customWidth="1"/>
    <col min="4104" max="4104" width="9" customWidth="1"/>
    <col min="4105" max="4105" width="9.42578125" customWidth="1"/>
    <col min="4106" max="4106" width="9.5703125" customWidth="1"/>
    <col min="4353" max="4353" width="5" customWidth="1"/>
    <col min="4354" max="4354" width="38.28515625" customWidth="1"/>
    <col min="4355" max="4355" width="8.7109375" customWidth="1"/>
    <col min="4357" max="4357" width="8.85546875" customWidth="1"/>
    <col min="4358" max="4358" width="8.7109375" customWidth="1"/>
    <col min="4360" max="4360" width="9" customWidth="1"/>
    <col min="4361" max="4361" width="9.42578125" customWidth="1"/>
    <col min="4362" max="4362" width="9.5703125" customWidth="1"/>
    <col min="4609" max="4609" width="5" customWidth="1"/>
    <col min="4610" max="4610" width="38.28515625" customWidth="1"/>
    <col min="4611" max="4611" width="8.7109375" customWidth="1"/>
    <col min="4613" max="4613" width="8.85546875" customWidth="1"/>
    <col min="4614" max="4614" width="8.7109375" customWidth="1"/>
    <col min="4616" max="4616" width="9" customWidth="1"/>
    <col min="4617" max="4617" width="9.42578125" customWidth="1"/>
    <col min="4618" max="4618" width="9.5703125" customWidth="1"/>
    <col min="4865" max="4865" width="5" customWidth="1"/>
    <col min="4866" max="4866" width="38.28515625" customWidth="1"/>
    <col min="4867" max="4867" width="8.7109375" customWidth="1"/>
    <col min="4869" max="4869" width="8.85546875" customWidth="1"/>
    <col min="4870" max="4870" width="8.7109375" customWidth="1"/>
    <col min="4872" max="4872" width="9" customWidth="1"/>
    <col min="4873" max="4873" width="9.42578125" customWidth="1"/>
    <col min="4874" max="4874" width="9.5703125" customWidth="1"/>
    <col min="5121" max="5121" width="5" customWidth="1"/>
    <col min="5122" max="5122" width="38.28515625" customWidth="1"/>
    <col min="5123" max="5123" width="8.7109375" customWidth="1"/>
    <col min="5125" max="5125" width="8.85546875" customWidth="1"/>
    <col min="5126" max="5126" width="8.7109375" customWidth="1"/>
    <col min="5128" max="5128" width="9" customWidth="1"/>
    <col min="5129" max="5129" width="9.42578125" customWidth="1"/>
    <col min="5130" max="5130" width="9.5703125" customWidth="1"/>
    <col min="5377" max="5377" width="5" customWidth="1"/>
    <col min="5378" max="5378" width="38.28515625" customWidth="1"/>
    <col min="5379" max="5379" width="8.7109375" customWidth="1"/>
    <col min="5381" max="5381" width="8.85546875" customWidth="1"/>
    <col min="5382" max="5382" width="8.7109375" customWidth="1"/>
    <col min="5384" max="5384" width="9" customWidth="1"/>
    <col min="5385" max="5385" width="9.42578125" customWidth="1"/>
    <col min="5386" max="5386" width="9.5703125" customWidth="1"/>
    <col min="5633" max="5633" width="5" customWidth="1"/>
    <col min="5634" max="5634" width="38.28515625" customWidth="1"/>
    <col min="5635" max="5635" width="8.7109375" customWidth="1"/>
    <col min="5637" max="5637" width="8.85546875" customWidth="1"/>
    <col min="5638" max="5638" width="8.7109375" customWidth="1"/>
    <col min="5640" max="5640" width="9" customWidth="1"/>
    <col min="5641" max="5641" width="9.42578125" customWidth="1"/>
    <col min="5642" max="5642" width="9.5703125" customWidth="1"/>
    <col min="5889" max="5889" width="5" customWidth="1"/>
    <col min="5890" max="5890" width="38.28515625" customWidth="1"/>
    <col min="5891" max="5891" width="8.7109375" customWidth="1"/>
    <col min="5893" max="5893" width="8.85546875" customWidth="1"/>
    <col min="5894" max="5894" width="8.7109375" customWidth="1"/>
    <col min="5896" max="5896" width="9" customWidth="1"/>
    <col min="5897" max="5897" width="9.42578125" customWidth="1"/>
    <col min="5898" max="5898" width="9.5703125" customWidth="1"/>
    <col min="6145" max="6145" width="5" customWidth="1"/>
    <col min="6146" max="6146" width="38.28515625" customWidth="1"/>
    <col min="6147" max="6147" width="8.7109375" customWidth="1"/>
    <col min="6149" max="6149" width="8.85546875" customWidth="1"/>
    <col min="6150" max="6150" width="8.7109375" customWidth="1"/>
    <col min="6152" max="6152" width="9" customWidth="1"/>
    <col min="6153" max="6153" width="9.42578125" customWidth="1"/>
    <col min="6154" max="6154" width="9.5703125" customWidth="1"/>
    <col min="6401" max="6401" width="5" customWidth="1"/>
    <col min="6402" max="6402" width="38.28515625" customWidth="1"/>
    <col min="6403" max="6403" width="8.7109375" customWidth="1"/>
    <col min="6405" max="6405" width="8.85546875" customWidth="1"/>
    <col min="6406" max="6406" width="8.7109375" customWidth="1"/>
    <col min="6408" max="6408" width="9" customWidth="1"/>
    <col min="6409" max="6409" width="9.42578125" customWidth="1"/>
    <col min="6410" max="6410" width="9.5703125" customWidth="1"/>
    <col min="6657" max="6657" width="5" customWidth="1"/>
    <col min="6658" max="6658" width="38.28515625" customWidth="1"/>
    <col min="6659" max="6659" width="8.7109375" customWidth="1"/>
    <col min="6661" max="6661" width="8.85546875" customWidth="1"/>
    <col min="6662" max="6662" width="8.7109375" customWidth="1"/>
    <col min="6664" max="6664" width="9" customWidth="1"/>
    <col min="6665" max="6665" width="9.42578125" customWidth="1"/>
    <col min="6666" max="6666" width="9.5703125" customWidth="1"/>
    <col min="6913" max="6913" width="5" customWidth="1"/>
    <col min="6914" max="6914" width="38.28515625" customWidth="1"/>
    <col min="6915" max="6915" width="8.7109375" customWidth="1"/>
    <col min="6917" max="6917" width="8.85546875" customWidth="1"/>
    <col min="6918" max="6918" width="8.7109375" customWidth="1"/>
    <col min="6920" max="6920" width="9" customWidth="1"/>
    <col min="6921" max="6921" width="9.42578125" customWidth="1"/>
    <col min="6922" max="6922" width="9.5703125" customWidth="1"/>
    <col min="7169" max="7169" width="5" customWidth="1"/>
    <col min="7170" max="7170" width="38.28515625" customWidth="1"/>
    <col min="7171" max="7171" width="8.7109375" customWidth="1"/>
    <col min="7173" max="7173" width="8.85546875" customWidth="1"/>
    <col min="7174" max="7174" width="8.7109375" customWidth="1"/>
    <col min="7176" max="7176" width="9" customWidth="1"/>
    <col min="7177" max="7177" width="9.42578125" customWidth="1"/>
    <col min="7178" max="7178" width="9.5703125" customWidth="1"/>
    <col min="7425" max="7425" width="5" customWidth="1"/>
    <col min="7426" max="7426" width="38.28515625" customWidth="1"/>
    <col min="7427" max="7427" width="8.7109375" customWidth="1"/>
    <col min="7429" max="7429" width="8.85546875" customWidth="1"/>
    <col min="7430" max="7430" width="8.7109375" customWidth="1"/>
    <col min="7432" max="7432" width="9" customWidth="1"/>
    <col min="7433" max="7433" width="9.42578125" customWidth="1"/>
    <col min="7434" max="7434" width="9.5703125" customWidth="1"/>
    <col min="7681" max="7681" width="5" customWidth="1"/>
    <col min="7682" max="7682" width="38.28515625" customWidth="1"/>
    <col min="7683" max="7683" width="8.7109375" customWidth="1"/>
    <col min="7685" max="7685" width="8.85546875" customWidth="1"/>
    <col min="7686" max="7686" width="8.7109375" customWidth="1"/>
    <col min="7688" max="7688" width="9" customWidth="1"/>
    <col min="7689" max="7689" width="9.42578125" customWidth="1"/>
    <col min="7690" max="7690" width="9.5703125" customWidth="1"/>
    <col min="7937" max="7937" width="5" customWidth="1"/>
    <col min="7938" max="7938" width="38.28515625" customWidth="1"/>
    <col min="7939" max="7939" width="8.7109375" customWidth="1"/>
    <col min="7941" max="7941" width="8.85546875" customWidth="1"/>
    <col min="7942" max="7942" width="8.7109375" customWidth="1"/>
    <col min="7944" max="7944" width="9" customWidth="1"/>
    <col min="7945" max="7945" width="9.42578125" customWidth="1"/>
    <col min="7946" max="7946" width="9.5703125" customWidth="1"/>
    <col min="8193" max="8193" width="5" customWidth="1"/>
    <col min="8194" max="8194" width="38.28515625" customWidth="1"/>
    <col min="8195" max="8195" width="8.7109375" customWidth="1"/>
    <col min="8197" max="8197" width="8.85546875" customWidth="1"/>
    <col min="8198" max="8198" width="8.7109375" customWidth="1"/>
    <col min="8200" max="8200" width="9" customWidth="1"/>
    <col min="8201" max="8201" width="9.42578125" customWidth="1"/>
    <col min="8202" max="8202" width="9.5703125" customWidth="1"/>
    <col min="8449" max="8449" width="5" customWidth="1"/>
    <col min="8450" max="8450" width="38.28515625" customWidth="1"/>
    <col min="8451" max="8451" width="8.7109375" customWidth="1"/>
    <col min="8453" max="8453" width="8.85546875" customWidth="1"/>
    <col min="8454" max="8454" width="8.7109375" customWidth="1"/>
    <col min="8456" max="8456" width="9" customWidth="1"/>
    <col min="8457" max="8457" width="9.42578125" customWidth="1"/>
    <col min="8458" max="8458" width="9.5703125" customWidth="1"/>
    <col min="8705" max="8705" width="5" customWidth="1"/>
    <col min="8706" max="8706" width="38.28515625" customWidth="1"/>
    <col min="8707" max="8707" width="8.7109375" customWidth="1"/>
    <col min="8709" max="8709" width="8.85546875" customWidth="1"/>
    <col min="8710" max="8710" width="8.7109375" customWidth="1"/>
    <col min="8712" max="8712" width="9" customWidth="1"/>
    <col min="8713" max="8713" width="9.42578125" customWidth="1"/>
    <col min="8714" max="8714" width="9.5703125" customWidth="1"/>
    <col min="8961" max="8961" width="5" customWidth="1"/>
    <col min="8962" max="8962" width="38.28515625" customWidth="1"/>
    <col min="8963" max="8963" width="8.7109375" customWidth="1"/>
    <col min="8965" max="8965" width="8.85546875" customWidth="1"/>
    <col min="8966" max="8966" width="8.7109375" customWidth="1"/>
    <col min="8968" max="8968" width="9" customWidth="1"/>
    <col min="8969" max="8969" width="9.42578125" customWidth="1"/>
    <col min="8970" max="8970" width="9.5703125" customWidth="1"/>
    <col min="9217" max="9217" width="5" customWidth="1"/>
    <col min="9218" max="9218" width="38.28515625" customWidth="1"/>
    <col min="9219" max="9219" width="8.7109375" customWidth="1"/>
    <col min="9221" max="9221" width="8.85546875" customWidth="1"/>
    <col min="9222" max="9222" width="8.7109375" customWidth="1"/>
    <col min="9224" max="9224" width="9" customWidth="1"/>
    <col min="9225" max="9225" width="9.42578125" customWidth="1"/>
    <col min="9226" max="9226" width="9.5703125" customWidth="1"/>
    <col min="9473" max="9473" width="5" customWidth="1"/>
    <col min="9474" max="9474" width="38.28515625" customWidth="1"/>
    <col min="9475" max="9475" width="8.7109375" customWidth="1"/>
    <col min="9477" max="9477" width="8.85546875" customWidth="1"/>
    <col min="9478" max="9478" width="8.7109375" customWidth="1"/>
    <col min="9480" max="9480" width="9" customWidth="1"/>
    <col min="9481" max="9481" width="9.42578125" customWidth="1"/>
    <col min="9482" max="9482" width="9.5703125" customWidth="1"/>
    <col min="9729" max="9729" width="5" customWidth="1"/>
    <col min="9730" max="9730" width="38.28515625" customWidth="1"/>
    <col min="9731" max="9731" width="8.7109375" customWidth="1"/>
    <col min="9733" max="9733" width="8.85546875" customWidth="1"/>
    <col min="9734" max="9734" width="8.7109375" customWidth="1"/>
    <col min="9736" max="9736" width="9" customWidth="1"/>
    <col min="9737" max="9737" width="9.42578125" customWidth="1"/>
    <col min="9738" max="9738" width="9.5703125" customWidth="1"/>
    <col min="9985" max="9985" width="5" customWidth="1"/>
    <col min="9986" max="9986" width="38.28515625" customWidth="1"/>
    <col min="9987" max="9987" width="8.7109375" customWidth="1"/>
    <col min="9989" max="9989" width="8.85546875" customWidth="1"/>
    <col min="9990" max="9990" width="8.7109375" customWidth="1"/>
    <col min="9992" max="9992" width="9" customWidth="1"/>
    <col min="9993" max="9993" width="9.42578125" customWidth="1"/>
    <col min="9994" max="9994" width="9.5703125" customWidth="1"/>
    <col min="10241" max="10241" width="5" customWidth="1"/>
    <col min="10242" max="10242" width="38.28515625" customWidth="1"/>
    <col min="10243" max="10243" width="8.7109375" customWidth="1"/>
    <col min="10245" max="10245" width="8.85546875" customWidth="1"/>
    <col min="10246" max="10246" width="8.7109375" customWidth="1"/>
    <col min="10248" max="10248" width="9" customWidth="1"/>
    <col min="10249" max="10249" width="9.42578125" customWidth="1"/>
    <col min="10250" max="10250" width="9.5703125" customWidth="1"/>
    <col min="10497" max="10497" width="5" customWidth="1"/>
    <col min="10498" max="10498" width="38.28515625" customWidth="1"/>
    <col min="10499" max="10499" width="8.7109375" customWidth="1"/>
    <col min="10501" max="10501" width="8.85546875" customWidth="1"/>
    <col min="10502" max="10502" width="8.7109375" customWidth="1"/>
    <col min="10504" max="10504" width="9" customWidth="1"/>
    <col min="10505" max="10505" width="9.42578125" customWidth="1"/>
    <col min="10506" max="10506" width="9.5703125" customWidth="1"/>
    <col min="10753" max="10753" width="5" customWidth="1"/>
    <col min="10754" max="10754" width="38.28515625" customWidth="1"/>
    <col min="10755" max="10755" width="8.7109375" customWidth="1"/>
    <col min="10757" max="10757" width="8.85546875" customWidth="1"/>
    <col min="10758" max="10758" width="8.7109375" customWidth="1"/>
    <col min="10760" max="10760" width="9" customWidth="1"/>
    <col min="10761" max="10761" width="9.42578125" customWidth="1"/>
    <col min="10762" max="10762" width="9.5703125" customWidth="1"/>
    <col min="11009" max="11009" width="5" customWidth="1"/>
    <col min="11010" max="11010" width="38.28515625" customWidth="1"/>
    <col min="11011" max="11011" width="8.7109375" customWidth="1"/>
    <col min="11013" max="11013" width="8.85546875" customWidth="1"/>
    <col min="11014" max="11014" width="8.7109375" customWidth="1"/>
    <col min="11016" max="11016" width="9" customWidth="1"/>
    <col min="11017" max="11017" width="9.42578125" customWidth="1"/>
    <col min="11018" max="11018" width="9.5703125" customWidth="1"/>
    <col min="11265" max="11265" width="5" customWidth="1"/>
    <col min="11266" max="11266" width="38.28515625" customWidth="1"/>
    <col min="11267" max="11267" width="8.7109375" customWidth="1"/>
    <col min="11269" max="11269" width="8.85546875" customWidth="1"/>
    <col min="11270" max="11270" width="8.7109375" customWidth="1"/>
    <col min="11272" max="11272" width="9" customWidth="1"/>
    <col min="11273" max="11273" width="9.42578125" customWidth="1"/>
    <col min="11274" max="11274" width="9.5703125" customWidth="1"/>
    <col min="11521" max="11521" width="5" customWidth="1"/>
    <col min="11522" max="11522" width="38.28515625" customWidth="1"/>
    <col min="11523" max="11523" width="8.7109375" customWidth="1"/>
    <col min="11525" max="11525" width="8.85546875" customWidth="1"/>
    <col min="11526" max="11526" width="8.7109375" customWidth="1"/>
    <col min="11528" max="11528" width="9" customWidth="1"/>
    <col min="11529" max="11529" width="9.42578125" customWidth="1"/>
    <col min="11530" max="11530" width="9.5703125" customWidth="1"/>
    <col min="11777" max="11777" width="5" customWidth="1"/>
    <col min="11778" max="11778" width="38.28515625" customWidth="1"/>
    <col min="11779" max="11779" width="8.7109375" customWidth="1"/>
    <col min="11781" max="11781" width="8.85546875" customWidth="1"/>
    <col min="11782" max="11782" width="8.7109375" customWidth="1"/>
    <col min="11784" max="11784" width="9" customWidth="1"/>
    <col min="11785" max="11785" width="9.42578125" customWidth="1"/>
    <col min="11786" max="11786" width="9.5703125" customWidth="1"/>
    <col min="12033" max="12033" width="5" customWidth="1"/>
    <col min="12034" max="12034" width="38.28515625" customWidth="1"/>
    <col min="12035" max="12035" width="8.7109375" customWidth="1"/>
    <col min="12037" max="12037" width="8.85546875" customWidth="1"/>
    <col min="12038" max="12038" width="8.7109375" customWidth="1"/>
    <col min="12040" max="12040" width="9" customWidth="1"/>
    <col min="12041" max="12041" width="9.42578125" customWidth="1"/>
    <col min="12042" max="12042" width="9.5703125" customWidth="1"/>
    <col min="12289" max="12289" width="5" customWidth="1"/>
    <col min="12290" max="12290" width="38.28515625" customWidth="1"/>
    <col min="12291" max="12291" width="8.7109375" customWidth="1"/>
    <col min="12293" max="12293" width="8.85546875" customWidth="1"/>
    <col min="12294" max="12294" width="8.7109375" customWidth="1"/>
    <col min="12296" max="12296" width="9" customWidth="1"/>
    <col min="12297" max="12297" width="9.42578125" customWidth="1"/>
    <col min="12298" max="12298" width="9.5703125" customWidth="1"/>
    <col min="12545" max="12545" width="5" customWidth="1"/>
    <col min="12546" max="12546" width="38.28515625" customWidth="1"/>
    <col min="12547" max="12547" width="8.7109375" customWidth="1"/>
    <col min="12549" max="12549" width="8.85546875" customWidth="1"/>
    <col min="12550" max="12550" width="8.7109375" customWidth="1"/>
    <col min="12552" max="12552" width="9" customWidth="1"/>
    <col min="12553" max="12553" width="9.42578125" customWidth="1"/>
    <col min="12554" max="12554" width="9.5703125" customWidth="1"/>
    <col min="12801" max="12801" width="5" customWidth="1"/>
    <col min="12802" max="12802" width="38.28515625" customWidth="1"/>
    <col min="12803" max="12803" width="8.7109375" customWidth="1"/>
    <col min="12805" max="12805" width="8.85546875" customWidth="1"/>
    <col min="12806" max="12806" width="8.7109375" customWidth="1"/>
    <col min="12808" max="12808" width="9" customWidth="1"/>
    <col min="12809" max="12809" width="9.42578125" customWidth="1"/>
    <col min="12810" max="12810" width="9.5703125" customWidth="1"/>
    <col min="13057" max="13057" width="5" customWidth="1"/>
    <col min="13058" max="13058" width="38.28515625" customWidth="1"/>
    <col min="13059" max="13059" width="8.7109375" customWidth="1"/>
    <col min="13061" max="13061" width="8.85546875" customWidth="1"/>
    <col min="13062" max="13062" width="8.7109375" customWidth="1"/>
    <col min="13064" max="13064" width="9" customWidth="1"/>
    <col min="13065" max="13065" width="9.42578125" customWidth="1"/>
    <col min="13066" max="13066" width="9.5703125" customWidth="1"/>
    <col min="13313" max="13313" width="5" customWidth="1"/>
    <col min="13314" max="13314" width="38.28515625" customWidth="1"/>
    <col min="13315" max="13315" width="8.7109375" customWidth="1"/>
    <col min="13317" max="13317" width="8.85546875" customWidth="1"/>
    <col min="13318" max="13318" width="8.7109375" customWidth="1"/>
    <col min="13320" max="13320" width="9" customWidth="1"/>
    <col min="13321" max="13321" width="9.42578125" customWidth="1"/>
    <col min="13322" max="13322" width="9.5703125" customWidth="1"/>
    <col min="13569" max="13569" width="5" customWidth="1"/>
    <col min="13570" max="13570" width="38.28515625" customWidth="1"/>
    <col min="13571" max="13571" width="8.7109375" customWidth="1"/>
    <col min="13573" max="13573" width="8.85546875" customWidth="1"/>
    <col min="13574" max="13574" width="8.7109375" customWidth="1"/>
    <col min="13576" max="13576" width="9" customWidth="1"/>
    <col min="13577" max="13577" width="9.42578125" customWidth="1"/>
    <col min="13578" max="13578" width="9.5703125" customWidth="1"/>
    <col min="13825" max="13825" width="5" customWidth="1"/>
    <col min="13826" max="13826" width="38.28515625" customWidth="1"/>
    <col min="13827" max="13827" width="8.7109375" customWidth="1"/>
    <col min="13829" max="13829" width="8.85546875" customWidth="1"/>
    <col min="13830" max="13830" width="8.7109375" customWidth="1"/>
    <col min="13832" max="13832" width="9" customWidth="1"/>
    <col min="13833" max="13833" width="9.42578125" customWidth="1"/>
    <col min="13834" max="13834" width="9.5703125" customWidth="1"/>
    <col min="14081" max="14081" width="5" customWidth="1"/>
    <col min="14082" max="14082" width="38.28515625" customWidth="1"/>
    <col min="14083" max="14083" width="8.7109375" customWidth="1"/>
    <col min="14085" max="14085" width="8.85546875" customWidth="1"/>
    <col min="14086" max="14086" width="8.7109375" customWidth="1"/>
    <col min="14088" max="14088" width="9" customWidth="1"/>
    <col min="14089" max="14089" width="9.42578125" customWidth="1"/>
    <col min="14090" max="14090" width="9.5703125" customWidth="1"/>
    <col min="14337" max="14337" width="5" customWidth="1"/>
    <col min="14338" max="14338" width="38.28515625" customWidth="1"/>
    <col min="14339" max="14339" width="8.7109375" customWidth="1"/>
    <col min="14341" max="14341" width="8.85546875" customWidth="1"/>
    <col min="14342" max="14342" width="8.7109375" customWidth="1"/>
    <col min="14344" max="14344" width="9" customWidth="1"/>
    <col min="14345" max="14345" width="9.42578125" customWidth="1"/>
    <col min="14346" max="14346" width="9.5703125" customWidth="1"/>
    <col min="14593" max="14593" width="5" customWidth="1"/>
    <col min="14594" max="14594" width="38.28515625" customWidth="1"/>
    <col min="14595" max="14595" width="8.7109375" customWidth="1"/>
    <col min="14597" max="14597" width="8.85546875" customWidth="1"/>
    <col min="14598" max="14598" width="8.7109375" customWidth="1"/>
    <col min="14600" max="14600" width="9" customWidth="1"/>
    <col min="14601" max="14601" width="9.42578125" customWidth="1"/>
    <col min="14602" max="14602" width="9.5703125" customWidth="1"/>
    <col min="14849" max="14849" width="5" customWidth="1"/>
    <col min="14850" max="14850" width="38.28515625" customWidth="1"/>
    <col min="14851" max="14851" width="8.7109375" customWidth="1"/>
    <col min="14853" max="14853" width="8.85546875" customWidth="1"/>
    <col min="14854" max="14854" width="8.7109375" customWidth="1"/>
    <col min="14856" max="14856" width="9" customWidth="1"/>
    <col min="14857" max="14857" width="9.42578125" customWidth="1"/>
    <col min="14858" max="14858" width="9.5703125" customWidth="1"/>
    <col min="15105" max="15105" width="5" customWidth="1"/>
    <col min="15106" max="15106" width="38.28515625" customWidth="1"/>
    <col min="15107" max="15107" width="8.7109375" customWidth="1"/>
    <col min="15109" max="15109" width="8.85546875" customWidth="1"/>
    <col min="15110" max="15110" width="8.7109375" customWidth="1"/>
    <col min="15112" max="15112" width="9" customWidth="1"/>
    <col min="15113" max="15113" width="9.42578125" customWidth="1"/>
    <col min="15114" max="15114" width="9.5703125" customWidth="1"/>
    <col min="15361" max="15361" width="5" customWidth="1"/>
    <col min="15362" max="15362" width="38.28515625" customWidth="1"/>
    <col min="15363" max="15363" width="8.7109375" customWidth="1"/>
    <col min="15365" max="15365" width="8.85546875" customWidth="1"/>
    <col min="15366" max="15366" width="8.7109375" customWidth="1"/>
    <col min="15368" max="15368" width="9" customWidth="1"/>
    <col min="15369" max="15369" width="9.42578125" customWidth="1"/>
    <col min="15370" max="15370" width="9.5703125" customWidth="1"/>
    <col min="15617" max="15617" width="5" customWidth="1"/>
    <col min="15618" max="15618" width="38.28515625" customWidth="1"/>
    <col min="15619" max="15619" width="8.7109375" customWidth="1"/>
    <col min="15621" max="15621" width="8.85546875" customWidth="1"/>
    <col min="15622" max="15622" width="8.7109375" customWidth="1"/>
    <col min="15624" max="15624" width="9" customWidth="1"/>
    <col min="15625" max="15625" width="9.42578125" customWidth="1"/>
    <col min="15626" max="15626" width="9.5703125" customWidth="1"/>
    <col min="15873" max="15873" width="5" customWidth="1"/>
    <col min="15874" max="15874" width="38.28515625" customWidth="1"/>
    <col min="15875" max="15875" width="8.7109375" customWidth="1"/>
    <col min="15877" max="15877" width="8.85546875" customWidth="1"/>
    <col min="15878" max="15878" width="8.7109375" customWidth="1"/>
    <col min="15880" max="15880" width="9" customWidth="1"/>
    <col min="15881" max="15881" width="9.42578125" customWidth="1"/>
    <col min="15882" max="15882" width="9.5703125" customWidth="1"/>
    <col min="16129" max="16129" width="5" customWidth="1"/>
    <col min="16130" max="16130" width="38.28515625" customWidth="1"/>
    <col min="16131" max="16131" width="8.7109375" customWidth="1"/>
    <col min="16133" max="16133" width="8.85546875" customWidth="1"/>
    <col min="16134" max="16134" width="8.7109375" customWidth="1"/>
    <col min="16136" max="16136" width="9" customWidth="1"/>
    <col min="16137" max="16137" width="9.42578125" customWidth="1"/>
    <col min="16138" max="16138" width="9.5703125" customWidth="1"/>
  </cols>
  <sheetData>
    <row r="1" spans="1:13" x14ac:dyDescent="0.25">
      <c r="G1" s="178" t="s">
        <v>37</v>
      </c>
      <c r="H1" s="178"/>
      <c r="I1" s="178"/>
      <c r="J1" s="178"/>
      <c r="K1" s="178"/>
      <c r="L1" s="28"/>
      <c r="M1" s="28"/>
    </row>
    <row r="2" spans="1:13" x14ac:dyDescent="0.25">
      <c r="G2" s="29"/>
      <c r="H2" s="29"/>
      <c r="I2" s="29"/>
      <c r="J2" s="29"/>
      <c r="K2" s="29"/>
      <c r="L2" s="28"/>
      <c r="M2" s="28"/>
    </row>
    <row r="3" spans="1:13" ht="18.75" x14ac:dyDescent="0.25">
      <c r="A3" s="179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30"/>
      <c r="M3" s="30"/>
    </row>
    <row r="4" spans="1:13" ht="15.75" x14ac:dyDescent="0.25">
      <c r="A4" s="180" t="s">
        <v>81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31"/>
      <c r="M4" s="31"/>
    </row>
    <row r="5" spans="1:13" x14ac:dyDescent="0.25">
      <c r="A5" s="181" t="s">
        <v>38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32"/>
      <c r="M5" s="32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2"/>
      <c r="M6" s="32"/>
    </row>
    <row r="7" spans="1:13" ht="21.75" customHeight="1" x14ac:dyDescent="0.25">
      <c r="A7" s="171" t="s">
        <v>72</v>
      </c>
      <c r="B7" s="172"/>
      <c r="C7" s="173" t="s">
        <v>82</v>
      </c>
      <c r="D7" s="174"/>
      <c r="E7" s="174"/>
      <c r="F7" s="174"/>
      <c r="G7" s="174"/>
      <c r="H7" s="174"/>
      <c r="I7" s="174"/>
      <c r="J7" s="174"/>
      <c r="K7" s="175"/>
    </row>
    <row r="8" spans="1:13" x14ac:dyDescent="0.25">
      <c r="A8" s="165" t="s">
        <v>39</v>
      </c>
      <c r="B8" s="168" t="s">
        <v>40</v>
      </c>
      <c r="C8" s="169"/>
      <c r="D8" s="169"/>
      <c r="E8" s="169"/>
      <c r="F8" s="169"/>
      <c r="G8" s="169"/>
      <c r="H8" s="169"/>
      <c r="I8" s="169"/>
      <c r="J8" s="170"/>
      <c r="K8" s="149" t="s">
        <v>41</v>
      </c>
    </row>
    <row r="9" spans="1:13" ht="51.75" customHeight="1" x14ac:dyDescent="0.25">
      <c r="A9" s="166"/>
      <c r="B9" s="152" t="s">
        <v>4</v>
      </c>
      <c r="C9" s="159" t="s">
        <v>42</v>
      </c>
      <c r="D9" s="160"/>
      <c r="E9" s="160"/>
      <c r="F9" s="161"/>
      <c r="G9" s="162" t="s">
        <v>43</v>
      </c>
      <c r="H9" s="163"/>
      <c r="I9" s="163"/>
      <c r="J9" s="164"/>
      <c r="K9" s="150"/>
    </row>
    <row r="10" spans="1:13" x14ac:dyDescent="0.25">
      <c r="A10" s="167"/>
      <c r="B10" s="153"/>
      <c r="C10" s="34" t="s">
        <v>44</v>
      </c>
      <c r="D10" s="35" t="s">
        <v>45</v>
      </c>
      <c r="E10" s="35" t="s">
        <v>46</v>
      </c>
      <c r="F10" s="35" t="s">
        <v>47</v>
      </c>
      <c r="G10" s="34" t="s">
        <v>48</v>
      </c>
      <c r="H10" s="35" t="s">
        <v>49</v>
      </c>
      <c r="I10" s="35" t="s">
        <v>50</v>
      </c>
      <c r="J10" s="36" t="s">
        <v>51</v>
      </c>
      <c r="K10" s="151"/>
    </row>
    <row r="11" spans="1:13" x14ac:dyDescent="0.25">
      <c r="A11" s="37">
        <v>1</v>
      </c>
      <c r="B11" s="38">
        <v>2</v>
      </c>
      <c r="C11" s="38">
        <v>3</v>
      </c>
      <c r="D11" s="100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</row>
    <row r="12" spans="1:13" x14ac:dyDescent="0.25">
      <c r="A12" s="39">
        <v>2</v>
      </c>
      <c r="B12" s="58" t="s">
        <v>85</v>
      </c>
      <c r="C12" s="42" t="s">
        <v>52</v>
      </c>
      <c r="D12" s="42" t="s">
        <v>52</v>
      </c>
      <c r="E12" s="42" t="s">
        <v>52</v>
      </c>
      <c r="F12" s="42" t="s">
        <v>52</v>
      </c>
      <c r="G12" s="94">
        <v>110160</v>
      </c>
      <c r="H12" s="94">
        <v>140101</v>
      </c>
      <c r="I12" s="42">
        <v>110</v>
      </c>
      <c r="J12" s="42" t="s">
        <v>52</v>
      </c>
      <c r="K12" s="42" t="s">
        <v>52</v>
      </c>
    </row>
    <row r="13" spans="1:13" x14ac:dyDescent="0.25">
      <c r="A13" s="39">
        <v>3</v>
      </c>
      <c r="B13" s="58" t="s">
        <v>85</v>
      </c>
      <c r="C13" s="42" t="s">
        <v>52</v>
      </c>
      <c r="D13" s="42" t="s">
        <v>52</v>
      </c>
      <c r="E13" s="42" t="s">
        <v>52</v>
      </c>
      <c r="F13" s="42" t="s">
        <v>52</v>
      </c>
      <c r="G13" s="94">
        <v>10990</v>
      </c>
      <c r="H13" s="94">
        <v>15830</v>
      </c>
      <c r="I13" s="42">
        <v>110</v>
      </c>
      <c r="J13" s="42" t="s">
        <v>52</v>
      </c>
      <c r="K13" s="42" t="s">
        <v>52</v>
      </c>
    </row>
    <row r="14" spans="1:13" x14ac:dyDescent="0.25">
      <c r="A14" s="154" t="s">
        <v>53</v>
      </c>
      <c r="B14" s="156"/>
      <c r="C14" s="42" t="s">
        <v>52</v>
      </c>
      <c r="D14" s="42" t="s">
        <v>52</v>
      </c>
      <c r="E14" s="42" t="s">
        <v>52</v>
      </c>
      <c r="F14" s="42" t="s">
        <v>52</v>
      </c>
      <c r="G14" s="42" t="s">
        <v>52</v>
      </c>
      <c r="H14" s="42" t="s">
        <v>52</v>
      </c>
      <c r="I14" s="42">
        <f>SUM(I12:I13)</f>
        <v>220</v>
      </c>
      <c r="J14" s="42" t="s">
        <v>52</v>
      </c>
      <c r="K14" s="42" t="s">
        <v>52</v>
      </c>
    </row>
    <row r="15" spans="1:13" x14ac:dyDescent="0.25">
      <c r="A15" s="154" t="s">
        <v>54</v>
      </c>
      <c r="B15" s="156"/>
      <c r="C15" s="42" t="s">
        <v>52</v>
      </c>
      <c r="D15" s="42" t="s">
        <v>52</v>
      </c>
      <c r="E15" s="42" t="s">
        <v>52</v>
      </c>
      <c r="F15" s="42" t="s">
        <v>52</v>
      </c>
      <c r="G15" s="42" t="s">
        <v>52</v>
      </c>
      <c r="H15" s="42" t="s">
        <v>52</v>
      </c>
      <c r="I15" s="42" t="s">
        <v>52</v>
      </c>
      <c r="J15" s="42">
        <f>I14/2</f>
        <v>110</v>
      </c>
      <c r="K15" s="42" t="s">
        <v>52</v>
      </c>
    </row>
    <row r="16" spans="1:13" x14ac:dyDescent="0.25">
      <c r="A16" s="154" t="s">
        <v>55</v>
      </c>
      <c r="B16" s="156"/>
      <c r="C16" s="42" t="s">
        <v>52</v>
      </c>
      <c r="D16" s="42" t="s">
        <v>52</v>
      </c>
      <c r="E16" s="42" t="s">
        <v>52</v>
      </c>
      <c r="F16" s="42" t="s">
        <v>52</v>
      </c>
      <c r="G16" s="42" t="s">
        <v>52</v>
      </c>
      <c r="H16" s="42" t="s">
        <v>52</v>
      </c>
      <c r="I16" s="42" t="s">
        <v>52</v>
      </c>
      <c r="J16" s="42" t="s">
        <v>52</v>
      </c>
      <c r="K16" s="75">
        <f>J15/1</f>
        <v>110</v>
      </c>
      <c r="M16" s="25"/>
    </row>
    <row r="17" spans="1:13" ht="33" customHeight="1" x14ac:dyDescent="0.25">
      <c r="A17" s="171" t="s">
        <v>60</v>
      </c>
      <c r="B17" s="172"/>
      <c r="C17" s="173" t="s">
        <v>126</v>
      </c>
      <c r="D17" s="174"/>
      <c r="E17" s="174"/>
      <c r="F17" s="174"/>
      <c r="G17" s="174"/>
      <c r="H17" s="174"/>
      <c r="I17" s="174"/>
      <c r="J17" s="174"/>
      <c r="K17" s="175"/>
      <c r="M17" s="25"/>
    </row>
    <row r="18" spans="1:13" x14ac:dyDescent="0.25">
      <c r="A18" s="165" t="s">
        <v>39</v>
      </c>
      <c r="B18" s="168" t="s">
        <v>40</v>
      </c>
      <c r="C18" s="169"/>
      <c r="D18" s="169"/>
      <c r="E18" s="169"/>
      <c r="F18" s="169"/>
      <c r="G18" s="169"/>
      <c r="H18" s="169"/>
      <c r="I18" s="169"/>
      <c r="J18" s="170"/>
      <c r="K18" s="149" t="s">
        <v>41</v>
      </c>
      <c r="M18" s="25"/>
    </row>
    <row r="19" spans="1:13" ht="45.75" customHeight="1" x14ac:dyDescent="0.25">
      <c r="A19" s="166"/>
      <c r="B19" s="152" t="s">
        <v>4</v>
      </c>
      <c r="C19" s="159" t="s">
        <v>42</v>
      </c>
      <c r="D19" s="160"/>
      <c r="E19" s="160"/>
      <c r="F19" s="161"/>
      <c r="G19" s="162" t="s">
        <v>43</v>
      </c>
      <c r="H19" s="163"/>
      <c r="I19" s="163"/>
      <c r="J19" s="164"/>
      <c r="K19" s="150"/>
      <c r="M19" s="25"/>
    </row>
    <row r="20" spans="1:13" x14ac:dyDescent="0.25">
      <c r="A20" s="167"/>
      <c r="B20" s="153"/>
      <c r="C20" s="34" t="s">
        <v>44</v>
      </c>
      <c r="D20" s="35" t="s">
        <v>45</v>
      </c>
      <c r="E20" s="35" t="s">
        <v>46</v>
      </c>
      <c r="F20" s="35" t="s">
        <v>47</v>
      </c>
      <c r="G20" s="34" t="s">
        <v>48</v>
      </c>
      <c r="H20" s="35" t="s">
        <v>49</v>
      </c>
      <c r="I20" s="35" t="s">
        <v>50</v>
      </c>
      <c r="J20" s="36" t="s">
        <v>51</v>
      </c>
      <c r="K20" s="151"/>
      <c r="M20" s="25"/>
    </row>
    <row r="21" spans="1:13" x14ac:dyDescent="0.25">
      <c r="A21" s="37">
        <v>1</v>
      </c>
      <c r="B21" s="38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9</v>
      </c>
      <c r="J21" s="37">
        <v>10</v>
      </c>
      <c r="K21" s="37">
        <v>11</v>
      </c>
      <c r="M21" s="25"/>
    </row>
    <row r="22" spans="1:13" ht="30" x14ac:dyDescent="0.25">
      <c r="A22" s="37">
        <v>1</v>
      </c>
      <c r="B22" s="105" t="s">
        <v>118</v>
      </c>
      <c r="C22" s="97">
        <v>2.8</v>
      </c>
      <c r="D22" s="97">
        <v>2.8</v>
      </c>
      <c r="E22" s="97">
        <f>(D22/C22)*100</f>
        <v>100</v>
      </c>
      <c r="F22" s="97"/>
      <c r="G22" s="97"/>
      <c r="H22" s="97"/>
      <c r="I22" s="97"/>
      <c r="J22" s="97"/>
      <c r="K22" s="97"/>
      <c r="M22" s="25"/>
    </row>
    <row r="23" spans="1:13" ht="45" x14ac:dyDescent="0.25">
      <c r="A23" s="35">
        <v>2</v>
      </c>
      <c r="B23" s="81" t="s">
        <v>119</v>
      </c>
      <c r="C23" s="11">
        <v>1.3</v>
      </c>
      <c r="D23" s="11">
        <v>1.3</v>
      </c>
      <c r="E23" s="75">
        <f>(D23/C23)*100</f>
        <v>100</v>
      </c>
      <c r="F23" s="42" t="s">
        <v>52</v>
      </c>
      <c r="G23" s="42" t="s">
        <v>52</v>
      </c>
      <c r="H23" s="42" t="s">
        <v>52</v>
      </c>
      <c r="I23" s="42" t="s">
        <v>52</v>
      </c>
      <c r="J23" s="42" t="s">
        <v>52</v>
      </c>
      <c r="K23" s="42" t="s">
        <v>52</v>
      </c>
      <c r="M23" s="25"/>
    </row>
    <row r="24" spans="1:13" x14ac:dyDescent="0.25">
      <c r="A24" s="43">
        <v>3</v>
      </c>
      <c r="B24" s="23" t="s">
        <v>87</v>
      </c>
      <c r="C24" s="42" t="s">
        <v>52</v>
      </c>
      <c r="D24" s="42" t="s">
        <v>52</v>
      </c>
      <c r="E24" s="42" t="s">
        <v>52</v>
      </c>
      <c r="F24" s="42" t="s">
        <v>52</v>
      </c>
      <c r="G24" s="101">
        <v>5500</v>
      </c>
      <c r="H24" s="101">
        <v>5501</v>
      </c>
      <c r="I24" s="42">
        <f>(H24/G24)*100</f>
        <v>100.01818181818183</v>
      </c>
      <c r="J24" s="42" t="s">
        <v>52</v>
      </c>
      <c r="K24" s="42" t="s">
        <v>52</v>
      </c>
      <c r="M24" s="25"/>
    </row>
    <row r="25" spans="1:13" x14ac:dyDescent="0.25">
      <c r="A25" s="154" t="s">
        <v>53</v>
      </c>
      <c r="B25" s="156"/>
      <c r="C25" s="42" t="s">
        <v>52</v>
      </c>
      <c r="D25" s="42" t="s">
        <v>52</v>
      </c>
      <c r="E25" s="42">
        <f>SUM(E22:E23)</f>
        <v>200</v>
      </c>
      <c r="F25" s="42" t="s">
        <v>52</v>
      </c>
      <c r="G25" s="42" t="s">
        <v>52</v>
      </c>
      <c r="H25" s="42" t="s">
        <v>52</v>
      </c>
      <c r="I25" s="42">
        <f>I24</f>
        <v>100.01818181818183</v>
      </c>
      <c r="J25" s="42" t="s">
        <v>52</v>
      </c>
      <c r="K25" s="42" t="s">
        <v>52</v>
      </c>
      <c r="M25" s="25"/>
    </row>
    <row r="26" spans="1:13" x14ac:dyDescent="0.25">
      <c r="A26" s="154" t="s">
        <v>54</v>
      </c>
      <c r="B26" s="156"/>
      <c r="C26" s="42" t="s">
        <v>52</v>
      </c>
      <c r="D26" s="42" t="s">
        <v>52</v>
      </c>
      <c r="E26" s="42" t="s">
        <v>52</v>
      </c>
      <c r="F26" s="42">
        <f>E25/2</f>
        <v>100</v>
      </c>
      <c r="G26" s="42" t="s">
        <v>52</v>
      </c>
      <c r="H26" s="42" t="s">
        <v>52</v>
      </c>
      <c r="I26" s="42" t="s">
        <v>52</v>
      </c>
      <c r="J26" s="42">
        <f>I25/1</f>
        <v>100.01818181818183</v>
      </c>
      <c r="K26" s="42" t="s">
        <v>52</v>
      </c>
      <c r="M26" s="25"/>
    </row>
    <row r="27" spans="1:13" x14ac:dyDescent="0.25">
      <c r="A27" s="154" t="s">
        <v>55</v>
      </c>
      <c r="B27" s="156"/>
      <c r="C27" s="42" t="s">
        <v>52</v>
      </c>
      <c r="D27" s="42" t="s">
        <v>52</v>
      </c>
      <c r="E27" s="42" t="s">
        <v>52</v>
      </c>
      <c r="F27" s="42" t="s">
        <v>52</v>
      </c>
      <c r="G27" s="42" t="s">
        <v>52</v>
      </c>
      <c r="H27" s="42" t="s">
        <v>52</v>
      </c>
      <c r="I27" s="42" t="s">
        <v>52</v>
      </c>
      <c r="J27" s="42" t="s">
        <v>52</v>
      </c>
      <c r="K27" s="75">
        <f>(F26+J26)/2</f>
        <v>100.00909090909092</v>
      </c>
      <c r="M27" s="25"/>
    </row>
    <row r="28" spans="1:13" ht="22.5" customHeight="1" x14ac:dyDescent="0.25">
      <c r="A28" s="171" t="s">
        <v>61</v>
      </c>
      <c r="B28" s="172"/>
      <c r="C28" s="173" t="s">
        <v>88</v>
      </c>
      <c r="D28" s="174"/>
      <c r="E28" s="174"/>
      <c r="F28" s="174"/>
      <c r="G28" s="174"/>
      <c r="H28" s="174"/>
      <c r="I28" s="174"/>
      <c r="J28" s="174"/>
      <c r="K28" s="175"/>
      <c r="M28" s="25"/>
    </row>
    <row r="29" spans="1:13" x14ac:dyDescent="0.25">
      <c r="A29" s="165" t="s">
        <v>39</v>
      </c>
      <c r="B29" s="168" t="s">
        <v>40</v>
      </c>
      <c r="C29" s="169"/>
      <c r="D29" s="169"/>
      <c r="E29" s="169"/>
      <c r="F29" s="169"/>
      <c r="G29" s="169"/>
      <c r="H29" s="169"/>
      <c r="I29" s="169"/>
      <c r="J29" s="170"/>
      <c r="K29" s="149" t="s">
        <v>41</v>
      </c>
      <c r="M29" s="25"/>
    </row>
    <row r="30" spans="1:13" ht="51" customHeight="1" x14ac:dyDescent="0.25">
      <c r="A30" s="166"/>
      <c r="B30" s="152" t="s">
        <v>4</v>
      </c>
      <c r="C30" s="159" t="s">
        <v>42</v>
      </c>
      <c r="D30" s="160"/>
      <c r="E30" s="160"/>
      <c r="F30" s="161"/>
      <c r="G30" s="162" t="s">
        <v>43</v>
      </c>
      <c r="H30" s="163"/>
      <c r="I30" s="163"/>
      <c r="J30" s="164"/>
      <c r="K30" s="150"/>
      <c r="M30" s="25"/>
    </row>
    <row r="31" spans="1:13" x14ac:dyDescent="0.25">
      <c r="A31" s="167"/>
      <c r="B31" s="153"/>
      <c r="C31" s="34" t="s">
        <v>44</v>
      </c>
      <c r="D31" s="35" t="s">
        <v>45</v>
      </c>
      <c r="E31" s="35" t="s">
        <v>46</v>
      </c>
      <c r="F31" s="35" t="s">
        <v>47</v>
      </c>
      <c r="G31" s="34" t="s">
        <v>48</v>
      </c>
      <c r="H31" s="35" t="s">
        <v>49</v>
      </c>
      <c r="I31" s="35" t="s">
        <v>50</v>
      </c>
      <c r="J31" s="36" t="s">
        <v>51</v>
      </c>
      <c r="K31" s="151"/>
      <c r="M31" s="25"/>
    </row>
    <row r="32" spans="1:13" x14ac:dyDescent="0.25">
      <c r="A32" s="37">
        <v>1</v>
      </c>
      <c r="B32" s="38">
        <v>2</v>
      </c>
      <c r="C32" s="37">
        <v>3</v>
      </c>
      <c r="D32" s="37">
        <v>4</v>
      </c>
      <c r="E32" s="37">
        <v>5</v>
      </c>
      <c r="F32" s="37">
        <v>6</v>
      </c>
      <c r="G32" s="37">
        <v>7</v>
      </c>
      <c r="H32" s="37">
        <v>8</v>
      </c>
      <c r="I32" s="37">
        <v>9</v>
      </c>
      <c r="J32" s="37">
        <v>10</v>
      </c>
      <c r="K32" s="37">
        <v>11</v>
      </c>
      <c r="M32" s="25"/>
    </row>
    <row r="33" spans="1:16" ht="30" x14ac:dyDescent="0.25">
      <c r="A33" s="37">
        <v>1</v>
      </c>
      <c r="B33" s="96" t="s">
        <v>116</v>
      </c>
      <c r="C33" s="97">
        <v>13.96</v>
      </c>
      <c r="D33" s="97">
        <v>13.96</v>
      </c>
      <c r="E33" s="108">
        <f>(D33/C33)*100</f>
        <v>100</v>
      </c>
      <c r="F33" s="97"/>
      <c r="G33" s="97"/>
      <c r="H33" s="97"/>
      <c r="I33" s="97"/>
      <c r="J33" s="97"/>
      <c r="K33" s="97"/>
      <c r="M33" s="25"/>
    </row>
    <row r="34" spans="1:16" x14ac:dyDescent="0.25">
      <c r="A34" s="35">
        <v>2</v>
      </c>
      <c r="B34" s="81" t="s">
        <v>117</v>
      </c>
      <c r="C34" s="11">
        <v>2.8</v>
      </c>
      <c r="D34" s="11">
        <v>2.8</v>
      </c>
      <c r="E34" s="75">
        <f>(D34/C34)*100</f>
        <v>100</v>
      </c>
      <c r="F34" s="42" t="s">
        <v>52</v>
      </c>
      <c r="G34" s="42" t="s">
        <v>52</v>
      </c>
      <c r="H34" s="42" t="s">
        <v>52</v>
      </c>
      <c r="I34" s="42" t="s">
        <v>52</v>
      </c>
      <c r="J34" s="42" t="s">
        <v>52</v>
      </c>
      <c r="K34" s="42" t="s">
        <v>52</v>
      </c>
      <c r="M34" s="25"/>
    </row>
    <row r="35" spans="1:16" x14ac:dyDescent="0.25">
      <c r="A35" s="43">
        <v>3</v>
      </c>
      <c r="B35" s="23" t="s">
        <v>89</v>
      </c>
      <c r="C35" s="42" t="s">
        <v>52</v>
      </c>
      <c r="D35" s="42" t="s">
        <v>52</v>
      </c>
      <c r="E35" s="42" t="s">
        <v>52</v>
      </c>
      <c r="F35" s="42" t="s">
        <v>52</v>
      </c>
      <c r="G35" s="94">
        <v>27500</v>
      </c>
      <c r="H35" s="94">
        <v>27500</v>
      </c>
      <c r="I35" s="42">
        <f>(H35/G35)*100</f>
        <v>100</v>
      </c>
      <c r="J35" s="42" t="s">
        <v>52</v>
      </c>
      <c r="K35" s="42" t="s">
        <v>52</v>
      </c>
      <c r="M35" s="25"/>
    </row>
    <row r="36" spans="1:16" x14ac:dyDescent="0.25">
      <c r="A36" s="154" t="s">
        <v>53</v>
      </c>
      <c r="B36" s="155"/>
      <c r="C36" s="42" t="s">
        <v>52</v>
      </c>
      <c r="D36" s="42" t="s">
        <v>52</v>
      </c>
      <c r="E36" s="98">
        <f>SUM(E33:E34)</f>
        <v>200</v>
      </c>
      <c r="F36" s="42" t="s">
        <v>52</v>
      </c>
      <c r="G36" s="42" t="s">
        <v>52</v>
      </c>
      <c r="H36" s="42" t="s">
        <v>52</v>
      </c>
      <c r="I36" s="42">
        <f>I35</f>
        <v>100</v>
      </c>
      <c r="J36" s="42" t="s">
        <v>52</v>
      </c>
      <c r="K36" s="42" t="s">
        <v>52</v>
      </c>
      <c r="M36" s="25"/>
    </row>
    <row r="37" spans="1:16" x14ac:dyDescent="0.25">
      <c r="A37" s="154" t="s">
        <v>54</v>
      </c>
      <c r="B37" s="156"/>
      <c r="C37" s="42" t="s">
        <v>52</v>
      </c>
      <c r="D37" s="42" t="s">
        <v>52</v>
      </c>
      <c r="E37" s="42" t="s">
        <v>52</v>
      </c>
      <c r="F37" s="42">
        <f>E36/2</f>
        <v>100</v>
      </c>
      <c r="G37" s="42" t="s">
        <v>52</v>
      </c>
      <c r="H37" s="42" t="s">
        <v>52</v>
      </c>
      <c r="I37" s="42" t="s">
        <v>52</v>
      </c>
      <c r="J37" s="42">
        <f>I36/1</f>
        <v>100</v>
      </c>
      <c r="K37" s="42" t="s">
        <v>52</v>
      </c>
      <c r="M37" s="25"/>
    </row>
    <row r="38" spans="1:16" x14ac:dyDescent="0.25">
      <c r="A38" s="154" t="s">
        <v>55</v>
      </c>
      <c r="B38" s="156"/>
      <c r="C38" s="42" t="s">
        <v>52</v>
      </c>
      <c r="D38" s="42" t="s">
        <v>52</v>
      </c>
      <c r="E38" s="42" t="s">
        <v>52</v>
      </c>
      <c r="F38" s="42" t="s">
        <v>52</v>
      </c>
      <c r="G38" s="42" t="s">
        <v>52</v>
      </c>
      <c r="H38" s="42" t="s">
        <v>52</v>
      </c>
      <c r="I38" s="42" t="s">
        <v>52</v>
      </c>
      <c r="J38" s="42" t="s">
        <v>52</v>
      </c>
      <c r="K38" s="75">
        <f>(F37+J37)/2</f>
        <v>100</v>
      </c>
      <c r="M38" s="25"/>
    </row>
    <row r="39" spans="1:16" x14ac:dyDescent="0.25">
      <c r="A39" s="157" t="s">
        <v>56</v>
      </c>
      <c r="B39" s="158"/>
      <c r="C39" s="42" t="s">
        <v>52</v>
      </c>
      <c r="D39" s="42" t="s">
        <v>52</v>
      </c>
      <c r="E39" s="42" t="s">
        <v>52</v>
      </c>
      <c r="F39" s="42" t="s">
        <v>52</v>
      </c>
      <c r="G39" s="42" t="s">
        <v>52</v>
      </c>
      <c r="H39" s="42" t="s">
        <v>52</v>
      </c>
      <c r="I39" s="42" t="s">
        <v>52</v>
      </c>
      <c r="J39" s="42" t="s">
        <v>52</v>
      </c>
      <c r="K39" s="99">
        <f>(K16+F26+J26+F37++J37)/5</f>
        <v>102.00363636363636</v>
      </c>
    </row>
    <row r="40" spans="1:16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6" x14ac:dyDescent="0.25">
      <c r="A41" s="46" t="s">
        <v>57</v>
      </c>
      <c r="B41" s="46"/>
      <c r="C41" s="146"/>
      <c r="D41" s="146"/>
      <c r="E41" s="146" t="s">
        <v>91</v>
      </c>
      <c r="F41" s="146"/>
      <c r="G41" s="146"/>
      <c r="H41" s="46"/>
      <c r="I41" s="46"/>
      <c r="J41" s="46"/>
      <c r="K41" s="46"/>
    </row>
    <row r="42" spans="1:16" x14ac:dyDescent="0.25">
      <c r="A42" s="46"/>
      <c r="B42" s="46"/>
      <c r="C42" s="148" t="s">
        <v>58</v>
      </c>
      <c r="D42" s="148"/>
      <c r="E42" s="148" t="s">
        <v>59</v>
      </c>
      <c r="F42" s="148"/>
      <c r="G42" s="148"/>
      <c r="H42" s="46"/>
      <c r="I42" s="46"/>
      <c r="J42" s="46"/>
      <c r="K42" s="46"/>
    </row>
    <row r="43" spans="1:16" x14ac:dyDescent="0.25">
      <c r="A43" s="46"/>
      <c r="B43" s="46"/>
      <c r="C43" s="47"/>
      <c r="D43" s="47"/>
      <c r="E43" s="47"/>
      <c r="F43" s="47"/>
      <c r="G43" s="47"/>
      <c r="H43" s="46"/>
      <c r="I43" s="46"/>
      <c r="J43" s="46"/>
      <c r="K43" s="46"/>
    </row>
    <row r="44" spans="1:16" x14ac:dyDescent="0.25">
      <c r="A44" s="46" t="s">
        <v>21</v>
      </c>
      <c r="B44" s="46"/>
      <c r="C44" s="146"/>
      <c r="D44" s="146"/>
      <c r="E44" s="146" t="s">
        <v>93</v>
      </c>
      <c r="F44" s="146"/>
      <c r="G44" s="146"/>
      <c r="H44" s="46"/>
      <c r="I44" s="46"/>
      <c r="J44" s="48"/>
      <c r="K44" s="48"/>
      <c r="L44" s="49"/>
      <c r="M44" s="49"/>
      <c r="N44" s="49"/>
      <c r="O44" s="49"/>
      <c r="P44" s="49"/>
    </row>
    <row r="45" spans="1:16" x14ac:dyDescent="0.25">
      <c r="C45" s="148" t="s">
        <v>58</v>
      </c>
      <c r="D45" s="148"/>
      <c r="E45" s="148" t="s">
        <v>59</v>
      </c>
      <c r="F45" s="148"/>
      <c r="G45" s="148"/>
      <c r="J45" s="49"/>
      <c r="K45" s="49"/>
      <c r="L45" s="49"/>
      <c r="M45" s="49"/>
      <c r="N45" s="49"/>
      <c r="O45" s="49"/>
      <c r="P45" s="49"/>
    </row>
    <row r="46" spans="1:16" x14ac:dyDescent="0.25">
      <c r="A46" s="46"/>
      <c r="B46" t="s">
        <v>96</v>
      </c>
      <c r="J46" s="49"/>
      <c r="K46" s="147"/>
      <c r="L46" s="147"/>
      <c r="M46" s="147"/>
      <c r="N46" s="147"/>
      <c r="O46" s="147"/>
      <c r="P46" s="49"/>
    </row>
    <row r="47" spans="1:16" x14ac:dyDescent="0.25">
      <c r="J47" s="49"/>
      <c r="K47" s="147"/>
      <c r="L47" s="147"/>
      <c r="M47" s="147"/>
      <c r="N47" s="147"/>
      <c r="O47" s="147"/>
      <c r="P47" s="49"/>
    </row>
    <row r="48" spans="1:16" x14ac:dyDescent="0.25">
      <c r="J48" s="49"/>
      <c r="K48" s="49"/>
      <c r="L48" s="49"/>
      <c r="M48" s="49"/>
      <c r="N48" s="49"/>
      <c r="O48" s="49"/>
      <c r="P48" s="49"/>
    </row>
  </sheetData>
  <mergeCells count="50">
    <mergeCell ref="G1:K1"/>
    <mergeCell ref="A3:K3"/>
    <mergeCell ref="A4:K4"/>
    <mergeCell ref="A5:K5"/>
    <mergeCell ref="A7:B7"/>
    <mergeCell ref="C7:K7"/>
    <mergeCell ref="A14:B14"/>
    <mergeCell ref="A15:B15"/>
    <mergeCell ref="A16:B16"/>
    <mergeCell ref="A17:B17"/>
    <mergeCell ref="C17:K17"/>
    <mergeCell ref="A8:A10"/>
    <mergeCell ref="B8:J8"/>
    <mergeCell ref="K8:K10"/>
    <mergeCell ref="B9:B10"/>
    <mergeCell ref="C9:F9"/>
    <mergeCell ref="G9:J9"/>
    <mergeCell ref="A39:B39"/>
    <mergeCell ref="C30:F30"/>
    <mergeCell ref="A37:B37"/>
    <mergeCell ref="A38:B38"/>
    <mergeCell ref="K18:K20"/>
    <mergeCell ref="B19:B20"/>
    <mergeCell ref="C19:F19"/>
    <mergeCell ref="G19:J19"/>
    <mergeCell ref="G30:J30"/>
    <mergeCell ref="A36:B36"/>
    <mergeCell ref="A18:A20"/>
    <mergeCell ref="B18:J18"/>
    <mergeCell ref="A28:B28"/>
    <mergeCell ref="C28:K28"/>
    <mergeCell ref="A29:A31"/>
    <mergeCell ref="B29:J29"/>
    <mergeCell ref="K29:K31"/>
    <mergeCell ref="B30:B31"/>
    <mergeCell ref="A25:B25"/>
    <mergeCell ref="A26:B26"/>
    <mergeCell ref="A27:B27"/>
    <mergeCell ref="C41:D41"/>
    <mergeCell ref="E41:G41"/>
    <mergeCell ref="K46:L46"/>
    <mergeCell ref="M46:O46"/>
    <mergeCell ref="K47:L47"/>
    <mergeCell ref="M47:O47"/>
    <mergeCell ref="C42:D42"/>
    <mergeCell ref="E42:G42"/>
    <mergeCell ref="C44:D44"/>
    <mergeCell ref="E44:G44"/>
    <mergeCell ref="C45:D45"/>
    <mergeCell ref="E45:G45"/>
  </mergeCells>
  <printOptions horizontalCentered="1"/>
  <pageMargins left="0.98425196850393704" right="0.19685039370078741" top="0.59055118110236227" bottom="0.19685039370078741" header="0.31496062992125984" footer="0.31496062992125984"/>
  <pageSetup paperSize="9" scale="68" orientation="portrait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Сводный отчет</vt:lpstr>
      <vt:lpstr>феникс</vt:lpstr>
      <vt:lpstr>ДШИ</vt:lpstr>
      <vt:lpstr>МЦКС</vt:lpstr>
      <vt:lpstr>Библиотека</vt:lpstr>
      <vt:lpstr>Библиотека!Область_печати</vt:lpstr>
      <vt:lpstr>ДШИ!Область_печати</vt:lpstr>
      <vt:lpstr>МЦКС!Область_печати</vt:lpstr>
      <vt:lpstr>'Сводный отчет'!Область_печати</vt:lpstr>
      <vt:lpstr>феникс!Область_печати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2017-02-10T04:17:43Z</cp:lastPrinted>
  <dcterms:created xsi:type="dcterms:W3CDTF">2006-09-28T05:33:49Z</dcterms:created>
  <dcterms:modified xsi:type="dcterms:W3CDTF">2019-03-21T04:15:22Z</dcterms:modified>
</cp:coreProperties>
</file>