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ценка" sheetId="1" r:id="rId1"/>
    <sheet name="рейтинг" sheetId="2" r:id="rId2"/>
  </sheets>
  <definedNames>
    <definedName name="_xlnm.Print_Area" localSheetId="0">'оценка'!$A$1:$AC$18</definedName>
  </definedNames>
  <calcPr fullCalcOnLoad="1"/>
</workbook>
</file>

<file path=xl/sharedStrings.xml><?xml version="1.0" encoding="utf-8"?>
<sst xmlns="http://schemas.openxmlformats.org/spreadsheetml/2006/main" count="61" uniqueCount="51">
  <si>
    <t>Финансовое управление</t>
  </si>
  <si>
    <t>Администрация Манского района</t>
  </si>
  <si>
    <t>КУМИ</t>
  </si>
  <si>
    <t>Управление образования</t>
  </si>
  <si>
    <t>Управление сельского хозяйства</t>
  </si>
  <si>
    <t>МКУ «Служба Заказчика»</t>
  </si>
  <si>
    <t>УСЗН</t>
  </si>
  <si>
    <t>Наименование ГРБС</t>
  </si>
  <si>
    <t>№ п/п</t>
  </si>
  <si>
    <t>SP муниципальный район</t>
  </si>
  <si>
    <t>Уровень качества мак 1.0</t>
  </si>
  <si>
    <t>- не применяется</t>
  </si>
  <si>
    <t>SP по ГРБС</t>
  </si>
  <si>
    <t>Суммарная оценка</t>
  </si>
  <si>
    <t>Р1 Своевременность представления реестра расходных обязательств ГРБС  (далее - РРО)</t>
  </si>
  <si>
    <t xml:space="preserve">Р2 Доля бюджетных 
ассигнований, запланированных на реализацию муниципальных     программ
</t>
  </si>
  <si>
    <t xml:space="preserve">Р3 Доля бюджетных 
ассигнований на предоставление муниципальных услуг (работ) физическим и юридическим лицам, оказываемых в       
соответствии с муниципальными заданиями
</t>
  </si>
  <si>
    <t>Р4 Количество передвижек в сводной бюджетной росписи, произведенных ГРБС в отчетном году</t>
  </si>
  <si>
    <t>Р5 Уровень исполнения расходов ГРБС за счет средств бюджета Манского района (без учета субвенций, субсидий и иных межбюджетных трансфертов)</t>
  </si>
  <si>
    <t xml:space="preserve">Р6 Доля кассовых расходов без учета расходов за счет субвенций, субсидий и иных межбюджетных трансфертов  из бюджета Красноярского края, произведенных ГРБС и подведомственными ему муниципальными учреждениями в 4 квартале отчетного года </t>
  </si>
  <si>
    <t>Р7 Своевременное доведение ГРБС показателей бюджетной росписи по расходам до подведомственных муниципальных учреждений</t>
  </si>
  <si>
    <t>Р8 Своевременное составление бюджетной росписи ГРБС и внесение изменений в нее</t>
  </si>
  <si>
    <t xml:space="preserve">Р9 Качество Порядка составления, утверждения и       
ведения бюджетных смет                
подведомственных ГРБС муниципальных учреждений
</t>
  </si>
  <si>
    <t xml:space="preserve">Р10 Оценка качества планирования бюджетных           
ассигнований
</t>
  </si>
  <si>
    <t>Р11 Наличие у ГРБС и подведомственных ему муниципальных учреждений нереальной к взысканию дебиторской задолженности</t>
  </si>
  <si>
    <t>Р12 Изменение дебиторской задолженности ГРБС и подведомственных ему муниципальных учреждений на конец отчетного года  по сравнению с началом отчетного года</t>
  </si>
  <si>
    <t>Р13 Наличие у ГРБС и подведомственных ему муниципальных учреждений просроченной кредиторской задолженности</t>
  </si>
  <si>
    <t xml:space="preserve">Р14 Ежемесячное изменение кредиторской задолженности ГРБС и подведомственных ему муниципальных учреждений в течение отчетного периода </t>
  </si>
  <si>
    <t xml:space="preserve">Р15 Представление в составе годовой бюджетной отчетности сведений о мерах по повышению           
эффективности расходования        
бюджетных средств
</t>
  </si>
  <si>
    <t xml:space="preserve">Р16 Соблюдение сроков представления ГРБС годовой        
бюджетной отчетности
</t>
  </si>
  <si>
    <t xml:space="preserve">Р18 Нарушения, выявленные в ходе проведения ведомственных контрольных         
мероприятий в отчетном финансовом году
</t>
  </si>
  <si>
    <t xml:space="preserve">Р19 Наличие недостач и хищений денежных средств и  
материальных ценностей, выявленных в ходе ведомственных контрольных         
мероприятий
</t>
  </si>
  <si>
    <t xml:space="preserve">Р20 Наличие правового акта ГРБС об организации      
ведомственного финансового контроля
</t>
  </si>
  <si>
    <t>Р21 Сумма, подлежащая взысканию по исполнительным документам</t>
  </si>
  <si>
    <t xml:space="preserve">Р17 Проведение ГРБС мониторинга результатов деятельности подведомственных муниципальных учреждений  
бюджетной отчетности
</t>
  </si>
  <si>
    <t>Рейтенговая оценка R</t>
  </si>
  <si>
    <t>Сводный рейтинг</t>
  </si>
  <si>
    <t>Рейтинговая оценка (R)</t>
  </si>
  <si>
    <t>Суммарная оценка качества финансового менеджмента (КФМ)</t>
  </si>
  <si>
    <t>Максимальная оценка качества финансового менеджмента (MAX)</t>
  </si>
  <si>
    <t>X</t>
  </si>
  <si>
    <t>Манский район</t>
  </si>
  <si>
    <t xml:space="preserve">Оценка среднего уровня качества финансового  менеджмента ГРБС (MR)         </t>
  </si>
  <si>
    <t xml:space="preserve">Кол-во применимых показателей </t>
  </si>
  <si>
    <t>Максимольно возможная оценка</t>
  </si>
  <si>
    <t>к Методике оценки качества финансового менеджмента главных распорядителей бюджетных средств</t>
  </si>
  <si>
    <t>Приложение 5</t>
  </si>
  <si>
    <t>И.о. руководителя финансового управления</t>
  </si>
  <si>
    <t>Анжаева Т.В.</t>
  </si>
  <si>
    <t>Реестр балльной оценки качества финансового менеджмента главных распорядителей бюджетных средств за 2018 год Манского района</t>
  </si>
  <si>
    <t>главных распорядителей бюджетных средств по качеству финансового менеджмента              за 2018 год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</si>
</sst>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000000"/>
    <numFmt numFmtId="201" formatCode="0.000000"/>
    <numFmt numFmtId="202" formatCode="0.00000"/>
    <numFmt numFmtId="203" formatCode="0.0000"/>
    <numFmt numFmtId="204" formatCode="0.000"/>
    <numFmt numFmtId="205" formatCode="0.0"/>
    <numFmt numFmtId="206" formatCode="0.00000000"/>
  </numFmts>
  <fonts count="37">
    <font>
      <sz val="10"/>
      <name val="Arial"/>
      <family val="0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0" fillId="0" borderId="0">
      <alignment/>
      <protection/>
    </xf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justify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205" fontId="1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/>
    </xf>
    <xf numFmtId="0" fontId="2" fillId="33" borderId="10" xfId="0" applyFont="1" applyFill="1" applyBorder="1" applyAlignment="1">
      <alignment/>
    </xf>
    <xf numFmtId="205" fontId="2" fillId="0" borderId="10" xfId="0" applyNumberFormat="1" applyFont="1" applyBorder="1" applyAlignment="1">
      <alignment/>
    </xf>
    <xf numFmtId="1" fontId="2" fillId="0" borderId="10" xfId="0" applyNumberFormat="1" applyFont="1" applyBorder="1" applyAlignment="1">
      <alignment/>
    </xf>
    <xf numFmtId="0" fontId="2" fillId="34" borderId="10" xfId="0" applyFont="1" applyFill="1" applyBorder="1" applyAlignment="1">
      <alignment/>
    </xf>
    <xf numFmtId="0" fontId="2" fillId="0" borderId="10" xfId="0" applyFont="1" applyBorder="1" applyAlignment="1">
      <alignment horizontal="right"/>
    </xf>
    <xf numFmtId="49" fontId="2" fillId="0" borderId="0" xfId="0" applyNumberFormat="1" applyFont="1" applyAlignment="1">
      <alignment/>
    </xf>
    <xf numFmtId="0" fontId="2" fillId="0" borderId="10" xfId="0" applyFont="1" applyBorder="1" applyAlignment="1">
      <alignment horizontal="left" vertical="top" wrapText="1"/>
    </xf>
    <xf numFmtId="0" fontId="2" fillId="0" borderId="10" xfId="52" applyFont="1" applyBorder="1">
      <alignment/>
      <protection/>
    </xf>
    <xf numFmtId="205" fontId="2" fillId="0" borderId="10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center" vertical="top" wrapText="1"/>
    </xf>
    <xf numFmtId="0" fontId="2" fillId="35" borderId="10" xfId="0" applyFont="1" applyFill="1" applyBorder="1" applyAlignment="1">
      <alignment/>
    </xf>
    <xf numFmtId="0" fontId="2" fillId="36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205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0" xfId="0" applyFont="1" applyFill="1" applyAlignment="1">
      <alignment/>
    </xf>
    <xf numFmtId="0" fontId="1" fillId="0" borderId="10" xfId="0" applyFont="1" applyBorder="1" applyAlignment="1">
      <alignment horizontal="left" vertical="top" wrapText="1"/>
    </xf>
    <xf numFmtId="0" fontId="2" fillId="35" borderId="10" xfId="52" applyFont="1" applyFill="1" applyBorder="1">
      <alignment/>
      <protection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justify" vertical="top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6"/>
  <sheetViews>
    <sheetView tabSelected="1" view="pageBreakPreview" zoomScale="75" zoomScaleSheetLayoutView="75" zoomScalePageLayoutView="0" workbookViewId="0" topLeftCell="A1">
      <pane xSplit="2" ySplit="3" topLeftCell="F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K11" sqref="K11"/>
    </sheetView>
  </sheetViews>
  <sheetFormatPr defaultColWidth="9.140625" defaultRowHeight="12.75"/>
  <cols>
    <col min="1" max="1" width="8.421875" style="0" customWidth="1"/>
    <col min="2" max="2" width="30.8515625" style="0" customWidth="1"/>
    <col min="3" max="3" width="10.00390625" style="0" customWidth="1"/>
    <col min="4" max="6" width="9.28125" style="0" bestFit="1" customWidth="1"/>
    <col min="7" max="7" width="10.00390625" style="0" customWidth="1"/>
    <col min="8" max="8" width="14.7109375" style="0" customWidth="1"/>
    <col min="9" max="10" width="9.28125" style="0" bestFit="1" customWidth="1"/>
    <col min="11" max="11" width="10.421875" style="0" customWidth="1"/>
    <col min="12" max="19" width="9.28125" style="0" bestFit="1" customWidth="1"/>
    <col min="20" max="20" width="9.421875" style="0" customWidth="1"/>
    <col min="21" max="21" width="11.421875" style="0" customWidth="1"/>
    <col min="22" max="22" width="11.00390625" style="0" customWidth="1"/>
    <col min="23" max="23" width="9.28125" style="0" bestFit="1" customWidth="1"/>
    <col min="24" max="24" width="9.57421875" style="0" bestFit="1" customWidth="1"/>
    <col min="25" max="25" width="10.421875" style="0" customWidth="1"/>
    <col min="26" max="26" width="10.7109375" style="0" customWidth="1"/>
    <col min="27" max="27" width="8.28125" style="0" customWidth="1"/>
    <col min="29" max="29" width="11.00390625" style="0" bestFit="1" customWidth="1"/>
  </cols>
  <sheetData>
    <row r="1" spans="1:29" ht="15.75">
      <c r="A1" s="31" t="s">
        <v>49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6"/>
      <c r="AB1" s="7"/>
      <c r="AC1" s="7"/>
    </row>
    <row r="2" spans="1:29" ht="15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</row>
    <row r="3" spans="1:29" ht="409.5">
      <c r="A3" s="24" t="s">
        <v>8</v>
      </c>
      <c r="B3" s="24" t="s">
        <v>7</v>
      </c>
      <c r="C3" s="25" t="s">
        <v>14</v>
      </c>
      <c r="D3" s="25" t="s">
        <v>15</v>
      </c>
      <c r="E3" s="25" t="s">
        <v>16</v>
      </c>
      <c r="F3" s="25" t="s">
        <v>17</v>
      </c>
      <c r="G3" s="25" t="s">
        <v>18</v>
      </c>
      <c r="H3" s="25" t="s">
        <v>19</v>
      </c>
      <c r="I3" s="25" t="s">
        <v>20</v>
      </c>
      <c r="J3" s="25" t="s">
        <v>21</v>
      </c>
      <c r="K3" s="25" t="s">
        <v>22</v>
      </c>
      <c r="L3" s="25" t="s">
        <v>23</v>
      </c>
      <c r="M3" s="25" t="s">
        <v>24</v>
      </c>
      <c r="N3" s="25" t="s">
        <v>25</v>
      </c>
      <c r="O3" s="25" t="s">
        <v>26</v>
      </c>
      <c r="P3" s="25" t="s">
        <v>27</v>
      </c>
      <c r="Q3" s="25" t="s">
        <v>28</v>
      </c>
      <c r="R3" s="25" t="s">
        <v>29</v>
      </c>
      <c r="S3" s="25" t="s">
        <v>34</v>
      </c>
      <c r="T3" s="25" t="s">
        <v>30</v>
      </c>
      <c r="U3" s="25" t="s">
        <v>31</v>
      </c>
      <c r="V3" s="25" t="s">
        <v>32</v>
      </c>
      <c r="W3" s="25" t="s">
        <v>33</v>
      </c>
      <c r="X3" s="25" t="s">
        <v>13</v>
      </c>
      <c r="Y3" s="25" t="s">
        <v>43</v>
      </c>
      <c r="Z3" s="26" t="s">
        <v>12</v>
      </c>
      <c r="AA3" s="26" t="s">
        <v>44</v>
      </c>
      <c r="AB3" s="27" t="s">
        <v>10</v>
      </c>
      <c r="AC3" s="25" t="s">
        <v>35</v>
      </c>
    </row>
    <row r="4" spans="1:29" ht="15.75">
      <c r="A4" s="8">
        <v>1</v>
      </c>
      <c r="B4" s="16" t="s">
        <v>0</v>
      </c>
      <c r="C4" s="9">
        <v>5</v>
      </c>
      <c r="D4" s="9">
        <v>5</v>
      </c>
      <c r="E4" s="10"/>
      <c r="F4" s="9">
        <v>5</v>
      </c>
      <c r="G4" s="9">
        <v>5</v>
      </c>
      <c r="H4" s="9">
        <v>4</v>
      </c>
      <c r="I4" s="9">
        <v>5</v>
      </c>
      <c r="J4" s="9">
        <v>5</v>
      </c>
      <c r="K4" s="20"/>
      <c r="L4" s="9">
        <v>4</v>
      </c>
      <c r="M4" s="9">
        <v>5</v>
      </c>
      <c r="N4" s="22">
        <v>5</v>
      </c>
      <c r="O4" s="22">
        <v>5</v>
      </c>
      <c r="P4" s="22">
        <v>5</v>
      </c>
      <c r="Q4" s="9">
        <v>5</v>
      </c>
      <c r="R4" s="9">
        <v>5</v>
      </c>
      <c r="S4" s="10"/>
      <c r="T4" s="20"/>
      <c r="U4" s="9">
        <v>5</v>
      </c>
      <c r="V4" s="20"/>
      <c r="W4" s="9">
        <v>5</v>
      </c>
      <c r="X4" s="9">
        <f>SUM(C4:W4)</f>
        <v>78</v>
      </c>
      <c r="Y4" s="9">
        <v>16</v>
      </c>
      <c r="Z4" s="11">
        <f>X4/Y4</f>
        <v>4.875</v>
      </c>
      <c r="AA4" s="12">
        <f>5*Y4</f>
        <v>80</v>
      </c>
      <c r="AB4" s="11">
        <f>X4/AA4</f>
        <v>0.975</v>
      </c>
      <c r="AC4" s="11">
        <f>AB4*5</f>
        <v>4.875</v>
      </c>
    </row>
    <row r="5" spans="1:29" ht="31.5">
      <c r="A5" s="8">
        <v>2</v>
      </c>
      <c r="B5" s="16" t="s">
        <v>1</v>
      </c>
      <c r="C5" s="9">
        <v>5</v>
      </c>
      <c r="D5" s="9">
        <v>0</v>
      </c>
      <c r="E5" s="9">
        <v>2</v>
      </c>
      <c r="F5" s="9">
        <v>3</v>
      </c>
      <c r="G5" s="9">
        <v>4</v>
      </c>
      <c r="H5" s="9">
        <v>3</v>
      </c>
      <c r="I5" s="9">
        <v>5</v>
      </c>
      <c r="J5" s="9">
        <v>5</v>
      </c>
      <c r="K5" s="9">
        <v>3</v>
      </c>
      <c r="L5" s="9">
        <v>4</v>
      </c>
      <c r="M5" s="9">
        <v>5</v>
      </c>
      <c r="N5" s="22">
        <v>4</v>
      </c>
      <c r="O5" s="22">
        <v>5</v>
      </c>
      <c r="P5" s="22">
        <v>5</v>
      </c>
      <c r="Q5" s="9">
        <v>5</v>
      </c>
      <c r="R5" s="9">
        <v>0</v>
      </c>
      <c r="S5" s="17">
        <v>5</v>
      </c>
      <c r="T5" s="17">
        <v>5</v>
      </c>
      <c r="U5" s="17">
        <v>5</v>
      </c>
      <c r="V5" s="17">
        <v>5</v>
      </c>
      <c r="W5" s="9">
        <v>0</v>
      </c>
      <c r="X5" s="9">
        <f aca="true" t="shared" si="0" ref="X5:X10">SUM(C5:W5)</f>
        <v>78</v>
      </c>
      <c r="Y5" s="9">
        <v>21</v>
      </c>
      <c r="Z5" s="11">
        <f aca="true" t="shared" si="1" ref="Z5:Z10">X5/Y5</f>
        <v>3.7142857142857144</v>
      </c>
      <c r="AA5" s="12">
        <f aca="true" t="shared" si="2" ref="AA5:AA10">5*Y5</f>
        <v>105</v>
      </c>
      <c r="AB5" s="11">
        <f aca="true" t="shared" si="3" ref="AB5:AB10">X5/AA5</f>
        <v>0.7428571428571429</v>
      </c>
      <c r="AC5" s="11">
        <f aca="true" t="shared" si="4" ref="AC5:AC10">AB5*5</f>
        <v>3.7142857142857144</v>
      </c>
    </row>
    <row r="6" spans="1:29" ht="15.75">
      <c r="A6" s="8">
        <v>3</v>
      </c>
      <c r="B6" s="16" t="s">
        <v>2</v>
      </c>
      <c r="C6" s="9">
        <v>5</v>
      </c>
      <c r="D6" s="9">
        <v>5</v>
      </c>
      <c r="E6" s="10"/>
      <c r="F6" s="9">
        <v>4</v>
      </c>
      <c r="G6" s="9">
        <v>5</v>
      </c>
      <c r="H6" s="9">
        <v>3</v>
      </c>
      <c r="I6" s="10"/>
      <c r="J6" s="13">
        <v>5</v>
      </c>
      <c r="K6" s="10"/>
      <c r="L6" s="9">
        <v>4</v>
      </c>
      <c r="M6" s="9">
        <v>5</v>
      </c>
      <c r="N6" s="22">
        <v>4</v>
      </c>
      <c r="O6" s="22">
        <v>5</v>
      </c>
      <c r="P6" s="22">
        <v>5</v>
      </c>
      <c r="Q6" s="9">
        <v>5</v>
      </c>
      <c r="R6" s="9">
        <v>0</v>
      </c>
      <c r="S6" s="10"/>
      <c r="T6" s="10"/>
      <c r="U6" s="21">
        <v>5</v>
      </c>
      <c r="V6" s="10"/>
      <c r="W6" s="13">
        <v>5</v>
      </c>
      <c r="X6" s="9">
        <f t="shared" si="0"/>
        <v>65</v>
      </c>
      <c r="Y6" s="9">
        <v>15</v>
      </c>
      <c r="Z6" s="11">
        <f t="shared" si="1"/>
        <v>4.333333333333333</v>
      </c>
      <c r="AA6" s="12">
        <f t="shared" si="2"/>
        <v>75</v>
      </c>
      <c r="AB6" s="11">
        <f t="shared" si="3"/>
        <v>0.8666666666666667</v>
      </c>
      <c r="AC6" s="11">
        <f t="shared" si="4"/>
        <v>4.333333333333334</v>
      </c>
    </row>
    <row r="7" spans="1:29" ht="15.75">
      <c r="A7" s="8">
        <v>4</v>
      </c>
      <c r="B7" s="16" t="s">
        <v>3</v>
      </c>
      <c r="C7" s="9">
        <v>5</v>
      </c>
      <c r="D7" s="9">
        <v>5</v>
      </c>
      <c r="E7" s="9">
        <v>5</v>
      </c>
      <c r="F7" s="9">
        <v>3</v>
      </c>
      <c r="G7" s="9">
        <v>4</v>
      </c>
      <c r="H7" s="9">
        <v>3</v>
      </c>
      <c r="I7" s="9">
        <v>5</v>
      </c>
      <c r="J7" s="9">
        <v>5</v>
      </c>
      <c r="K7" s="9">
        <v>3</v>
      </c>
      <c r="L7" s="9">
        <v>3</v>
      </c>
      <c r="M7" s="9">
        <v>5</v>
      </c>
      <c r="N7" s="22">
        <v>4</v>
      </c>
      <c r="O7" s="22">
        <v>5</v>
      </c>
      <c r="P7" s="22">
        <v>5</v>
      </c>
      <c r="Q7" s="9">
        <v>5</v>
      </c>
      <c r="R7" s="9">
        <v>0</v>
      </c>
      <c r="S7" s="17">
        <v>5</v>
      </c>
      <c r="T7" s="17">
        <v>5</v>
      </c>
      <c r="U7" s="17">
        <v>5</v>
      </c>
      <c r="V7" s="17">
        <v>5</v>
      </c>
      <c r="W7" s="9">
        <v>5</v>
      </c>
      <c r="X7" s="9">
        <f t="shared" si="0"/>
        <v>90</v>
      </c>
      <c r="Y7" s="9">
        <v>21</v>
      </c>
      <c r="Z7" s="11">
        <f t="shared" si="1"/>
        <v>4.285714285714286</v>
      </c>
      <c r="AA7" s="12">
        <f t="shared" si="2"/>
        <v>105</v>
      </c>
      <c r="AB7" s="11">
        <f t="shared" si="3"/>
        <v>0.8571428571428571</v>
      </c>
      <c r="AC7" s="11">
        <f t="shared" si="4"/>
        <v>4.285714285714286</v>
      </c>
    </row>
    <row r="8" spans="1:29" ht="31.5">
      <c r="A8" s="8">
        <v>5</v>
      </c>
      <c r="B8" s="16" t="s">
        <v>4</v>
      </c>
      <c r="C8" s="9">
        <v>5</v>
      </c>
      <c r="D8" s="9">
        <v>0</v>
      </c>
      <c r="E8" s="10"/>
      <c r="F8" s="9">
        <v>4</v>
      </c>
      <c r="G8" s="9">
        <v>5</v>
      </c>
      <c r="H8" s="9">
        <v>5</v>
      </c>
      <c r="I8" s="10"/>
      <c r="J8" s="13">
        <v>5</v>
      </c>
      <c r="K8" s="10"/>
      <c r="L8" s="9">
        <v>4</v>
      </c>
      <c r="M8" s="9">
        <v>5</v>
      </c>
      <c r="N8" s="22">
        <v>4</v>
      </c>
      <c r="O8" s="22">
        <v>5</v>
      </c>
      <c r="P8" s="22">
        <v>5</v>
      </c>
      <c r="Q8" s="9">
        <v>5</v>
      </c>
      <c r="R8" s="9">
        <v>0</v>
      </c>
      <c r="S8" s="10"/>
      <c r="T8" s="10"/>
      <c r="U8" s="21">
        <v>5</v>
      </c>
      <c r="V8" s="10"/>
      <c r="W8" s="13">
        <v>0</v>
      </c>
      <c r="X8" s="9">
        <f t="shared" si="0"/>
        <v>57</v>
      </c>
      <c r="Y8" s="9">
        <v>15</v>
      </c>
      <c r="Z8" s="11">
        <f t="shared" si="1"/>
        <v>3.8</v>
      </c>
      <c r="AA8" s="12">
        <f t="shared" si="2"/>
        <v>75</v>
      </c>
      <c r="AB8" s="11">
        <f t="shared" si="3"/>
        <v>0.76</v>
      </c>
      <c r="AC8" s="11">
        <f t="shared" si="4"/>
        <v>3.8</v>
      </c>
    </row>
    <row r="9" spans="1:29" ht="15.75">
      <c r="A9" s="8">
        <v>6</v>
      </c>
      <c r="B9" s="16" t="s">
        <v>5</v>
      </c>
      <c r="C9" s="9">
        <v>5</v>
      </c>
      <c r="D9" s="9">
        <v>5</v>
      </c>
      <c r="E9" s="10"/>
      <c r="F9" s="9">
        <v>3</v>
      </c>
      <c r="G9" s="9">
        <v>4</v>
      </c>
      <c r="H9" s="9">
        <v>1</v>
      </c>
      <c r="I9" s="10"/>
      <c r="J9" s="13">
        <v>5</v>
      </c>
      <c r="K9" s="10"/>
      <c r="L9" s="9">
        <v>4</v>
      </c>
      <c r="M9" s="9">
        <v>5</v>
      </c>
      <c r="N9" s="22">
        <v>4</v>
      </c>
      <c r="O9" s="22">
        <v>5</v>
      </c>
      <c r="P9" s="22">
        <v>5</v>
      </c>
      <c r="Q9" s="9">
        <v>5</v>
      </c>
      <c r="R9" s="9">
        <v>5</v>
      </c>
      <c r="S9" s="10"/>
      <c r="T9" s="10"/>
      <c r="U9" s="21">
        <v>5</v>
      </c>
      <c r="V9" s="10"/>
      <c r="W9" s="13">
        <v>5</v>
      </c>
      <c r="X9" s="9">
        <f t="shared" si="0"/>
        <v>66</v>
      </c>
      <c r="Y9" s="9">
        <v>15</v>
      </c>
      <c r="Z9" s="11">
        <f t="shared" si="1"/>
        <v>4.4</v>
      </c>
      <c r="AA9" s="12">
        <f t="shared" si="2"/>
        <v>75</v>
      </c>
      <c r="AB9" s="11">
        <f t="shared" si="3"/>
        <v>0.88</v>
      </c>
      <c r="AC9" s="11">
        <f t="shared" si="4"/>
        <v>4.4</v>
      </c>
    </row>
    <row r="10" spans="1:29" ht="15.75">
      <c r="A10" s="8">
        <v>7</v>
      </c>
      <c r="B10" s="16" t="s">
        <v>6</v>
      </c>
      <c r="C10" s="9">
        <v>5</v>
      </c>
      <c r="D10" s="20"/>
      <c r="E10" s="17">
        <v>5</v>
      </c>
      <c r="F10" s="17">
        <v>4</v>
      </c>
      <c r="G10" s="30"/>
      <c r="H10" s="20"/>
      <c r="I10" s="9">
        <v>5</v>
      </c>
      <c r="J10" s="9">
        <v>5</v>
      </c>
      <c r="K10" s="9">
        <v>3</v>
      </c>
      <c r="L10" s="21">
        <v>4</v>
      </c>
      <c r="M10" s="9">
        <v>5</v>
      </c>
      <c r="N10" s="22">
        <v>4</v>
      </c>
      <c r="O10" s="22">
        <v>5</v>
      </c>
      <c r="P10" s="22">
        <v>5</v>
      </c>
      <c r="Q10" s="9">
        <v>5</v>
      </c>
      <c r="R10" s="9">
        <v>0</v>
      </c>
      <c r="S10" s="17">
        <v>5</v>
      </c>
      <c r="T10" s="17">
        <v>5</v>
      </c>
      <c r="U10" s="17">
        <v>5</v>
      </c>
      <c r="V10" s="9">
        <v>5</v>
      </c>
      <c r="W10" s="9">
        <v>5</v>
      </c>
      <c r="X10" s="9">
        <f t="shared" si="0"/>
        <v>80</v>
      </c>
      <c r="Y10" s="9">
        <v>18</v>
      </c>
      <c r="Z10" s="11">
        <f t="shared" si="1"/>
        <v>4.444444444444445</v>
      </c>
      <c r="AA10" s="12">
        <f t="shared" si="2"/>
        <v>90</v>
      </c>
      <c r="AB10" s="11">
        <f t="shared" si="3"/>
        <v>0.8888888888888888</v>
      </c>
      <c r="AC10" s="11">
        <f t="shared" si="4"/>
        <v>4.444444444444445</v>
      </c>
    </row>
    <row r="11" spans="1:29" ht="15.75">
      <c r="A11" s="9"/>
      <c r="B11" s="14" t="s">
        <v>9</v>
      </c>
      <c r="C11" s="11">
        <f>SUM(C4:C10)/7</f>
        <v>5</v>
      </c>
      <c r="D11" s="11">
        <f aca="true" t="shared" si="5" ref="D11:W11">SUM(D4:D10)/7</f>
        <v>2.857142857142857</v>
      </c>
      <c r="E11" s="11">
        <f>SUM(E4:E10)/3</f>
        <v>4</v>
      </c>
      <c r="F11" s="11">
        <f t="shared" si="5"/>
        <v>3.7142857142857144</v>
      </c>
      <c r="G11" s="11">
        <f t="shared" si="5"/>
        <v>3.857142857142857</v>
      </c>
      <c r="H11" s="11">
        <f t="shared" si="5"/>
        <v>2.7142857142857144</v>
      </c>
      <c r="I11" s="11">
        <f>SUM(I4:I10)/4</f>
        <v>5</v>
      </c>
      <c r="J11" s="11">
        <f>SUM(J4:J10)/7</f>
        <v>5</v>
      </c>
      <c r="K11" s="11">
        <f>SUM(K4:K10)/4</f>
        <v>2.25</v>
      </c>
      <c r="L11" s="11">
        <f>SUM(L4:L10)/6</f>
        <v>4.5</v>
      </c>
      <c r="M11" s="11">
        <f t="shared" si="5"/>
        <v>5</v>
      </c>
      <c r="N11" s="23">
        <f t="shared" si="5"/>
        <v>4.142857142857143</v>
      </c>
      <c r="O11" s="23">
        <f t="shared" si="5"/>
        <v>5</v>
      </c>
      <c r="P11" s="23">
        <f t="shared" si="5"/>
        <v>5</v>
      </c>
      <c r="Q11" s="11">
        <f t="shared" si="5"/>
        <v>5</v>
      </c>
      <c r="R11" s="11">
        <f t="shared" si="5"/>
        <v>1.4285714285714286</v>
      </c>
      <c r="S11" s="11">
        <f>SUM(S4:S10)/3</f>
        <v>5</v>
      </c>
      <c r="T11" s="11">
        <f>SUM(T4:T10)/4</f>
        <v>3.75</v>
      </c>
      <c r="U11" s="11">
        <f>SUM(U4:U10)/4</f>
        <v>8.75</v>
      </c>
      <c r="V11" s="11">
        <f>SUM(V4:V10)/4</f>
        <v>3.75</v>
      </c>
      <c r="W11" s="11">
        <f t="shared" si="5"/>
        <v>3.5714285714285716</v>
      </c>
      <c r="X11" s="11"/>
      <c r="Y11" s="11"/>
      <c r="Z11" s="11">
        <f>SUM(Z4:Z10)/7</f>
        <v>4.264682539682539</v>
      </c>
      <c r="AA11" s="11"/>
      <c r="AB11" s="11"/>
      <c r="AC11" s="11">
        <f>SUM(AC4:AC10)/7</f>
        <v>4.26468253968254</v>
      </c>
    </row>
    <row r="12" spans="1:29" ht="15.7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28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</row>
    <row r="13" spans="1:29" ht="15.75">
      <c r="A13" s="10"/>
      <c r="B13" s="15" t="s">
        <v>11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</row>
    <row r="14" spans="1:29" ht="15.7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</row>
    <row r="15" spans="2:10" ht="15.75">
      <c r="B15" s="7" t="s">
        <v>47</v>
      </c>
      <c r="C15" s="7"/>
      <c r="D15" s="7"/>
      <c r="E15" s="7"/>
      <c r="F15" s="7"/>
      <c r="G15" s="7"/>
      <c r="H15" s="7"/>
      <c r="I15" s="7" t="s">
        <v>48</v>
      </c>
      <c r="J15" s="7"/>
    </row>
    <row r="16" spans="2:10" ht="15.75">
      <c r="B16" s="7"/>
      <c r="C16" s="7"/>
      <c r="D16" s="7"/>
      <c r="E16" s="7"/>
      <c r="F16" s="7"/>
      <c r="G16" s="7"/>
      <c r="H16" s="7"/>
      <c r="I16" s="7"/>
      <c r="J16" s="7"/>
    </row>
  </sheetData>
  <sheetProtection/>
  <mergeCells count="1">
    <mergeCell ref="A1:Z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zoomScalePageLayoutView="0" workbookViewId="0" topLeftCell="A7">
      <selection activeCell="K19" sqref="K19"/>
    </sheetView>
  </sheetViews>
  <sheetFormatPr defaultColWidth="9.140625" defaultRowHeight="12.75"/>
  <cols>
    <col min="1" max="1" width="9.7109375" style="0" customWidth="1"/>
    <col min="2" max="2" width="41.140625" style="0" customWidth="1"/>
    <col min="3" max="3" width="16.7109375" style="0" customWidth="1"/>
    <col min="4" max="4" width="22.7109375" style="0" customWidth="1"/>
    <col min="5" max="5" width="19.28125" style="0" customWidth="1"/>
  </cols>
  <sheetData>
    <row r="1" ht="18.75">
      <c r="D1" s="2" t="s">
        <v>46</v>
      </c>
    </row>
    <row r="2" spans="4:5" ht="56.25" customHeight="1">
      <c r="D2" s="33" t="s">
        <v>45</v>
      </c>
      <c r="E2" s="33"/>
    </row>
    <row r="5" spans="1:5" ht="18.75">
      <c r="A5" s="34" t="s">
        <v>36</v>
      </c>
      <c r="B5" s="34"/>
      <c r="C5" s="34"/>
      <c r="D5" s="34"/>
      <c r="E5" s="34"/>
    </row>
    <row r="6" spans="1:5" ht="35.25" customHeight="1">
      <c r="A6" s="35" t="s">
        <v>50</v>
      </c>
      <c r="B6" s="35"/>
      <c r="C6" s="35"/>
      <c r="D6" s="35"/>
      <c r="E6" s="35"/>
    </row>
    <row r="7" spans="1:5" ht="18.75">
      <c r="A7" s="34" t="s">
        <v>41</v>
      </c>
      <c r="B7" s="34"/>
      <c r="C7" s="34"/>
      <c r="D7" s="34"/>
      <c r="E7" s="34"/>
    </row>
    <row r="8" ht="18.75">
      <c r="A8" s="1"/>
    </row>
    <row r="9" spans="1:5" ht="112.5">
      <c r="A9" s="4" t="s">
        <v>8</v>
      </c>
      <c r="B9" s="4" t="s">
        <v>7</v>
      </c>
      <c r="C9" s="4" t="s">
        <v>37</v>
      </c>
      <c r="D9" s="4" t="s">
        <v>38</v>
      </c>
      <c r="E9" s="4" t="s">
        <v>39</v>
      </c>
    </row>
    <row r="10" spans="1:5" ht="18.75">
      <c r="A10" s="3">
        <v>1</v>
      </c>
      <c r="B10" s="3">
        <v>2</v>
      </c>
      <c r="C10" s="3">
        <v>3</v>
      </c>
      <c r="D10" s="3">
        <v>4</v>
      </c>
      <c r="E10" s="3">
        <v>5</v>
      </c>
    </row>
    <row r="11" spans="1:5" ht="18.75">
      <c r="A11" s="3">
        <v>1</v>
      </c>
      <c r="B11" s="29" t="s">
        <v>0</v>
      </c>
      <c r="C11" s="18">
        <f>оценка!AC4</f>
        <v>4.875</v>
      </c>
      <c r="D11" s="3">
        <f>оценка!X4</f>
        <v>78</v>
      </c>
      <c r="E11" s="19">
        <f>оценка!AA4</f>
        <v>80</v>
      </c>
    </row>
    <row r="12" spans="1:5" ht="22.5" customHeight="1">
      <c r="A12" s="3">
        <v>2</v>
      </c>
      <c r="B12" s="29" t="s">
        <v>1</v>
      </c>
      <c r="C12" s="18">
        <f>оценка!AC5</f>
        <v>3.7142857142857144</v>
      </c>
      <c r="D12" s="3">
        <f>оценка!X5</f>
        <v>78</v>
      </c>
      <c r="E12" s="19">
        <f>оценка!AA5</f>
        <v>105</v>
      </c>
    </row>
    <row r="13" spans="1:5" ht="18.75">
      <c r="A13" s="3">
        <v>3</v>
      </c>
      <c r="B13" s="29" t="s">
        <v>2</v>
      </c>
      <c r="C13" s="18">
        <f>оценка!AC6</f>
        <v>4.333333333333334</v>
      </c>
      <c r="D13" s="3">
        <f>оценка!X6</f>
        <v>65</v>
      </c>
      <c r="E13" s="19">
        <f>оценка!AA6</f>
        <v>75</v>
      </c>
    </row>
    <row r="14" spans="1:5" ht="18.75">
      <c r="A14" s="3">
        <v>4</v>
      </c>
      <c r="B14" s="29" t="s">
        <v>3</v>
      </c>
      <c r="C14" s="18">
        <f>оценка!AC7</f>
        <v>4.285714285714286</v>
      </c>
      <c r="D14" s="3">
        <f>оценка!X7</f>
        <v>90</v>
      </c>
      <c r="E14" s="19">
        <f>оценка!AA7</f>
        <v>105</v>
      </c>
    </row>
    <row r="15" spans="1:5" ht="18.75">
      <c r="A15" s="3">
        <v>5</v>
      </c>
      <c r="B15" s="29" t="s">
        <v>4</v>
      </c>
      <c r="C15" s="18">
        <f>оценка!AC8</f>
        <v>3.8</v>
      </c>
      <c r="D15" s="3">
        <f>оценка!X8</f>
        <v>57</v>
      </c>
      <c r="E15" s="19">
        <f>оценка!AA8</f>
        <v>75</v>
      </c>
    </row>
    <row r="16" spans="1:5" ht="18.75">
      <c r="A16" s="3">
        <v>6</v>
      </c>
      <c r="B16" s="29" t="s">
        <v>5</v>
      </c>
      <c r="C16" s="18">
        <f>оценка!AC9</f>
        <v>4.4</v>
      </c>
      <c r="D16" s="3">
        <f>оценка!X9</f>
        <v>66</v>
      </c>
      <c r="E16" s="19">
        <f>оценка!AA9</f>
        <v>75</v>
      </c>
    </row>
    <row r="17" spans="1:5" ht="18.75">
      <c r="A17" s="3">
        <v>7</v>
      </c>
      <c r="B17" s="29" t="s">
        <v>6</v>
      </c>
      <c r="C17" s="18">
        <f>оценка!AC10</f>
        <v>4.444444444444445</v>
      </c>
      <c r="D17" s="3">
        <f>оценка!X10</f>
        <v>80</v>
      </c>
      <c r="E17" s="19">
        <f>оценка!AA10</f>
        <v>90</v>
      </c>
    </row>
    <row r="18" spans="1:5" ht="42.75" customHeight="1">
      <c r="A18" s="32" t="s">
        <v>42</v>
      </c>
      <c r="B18" s="32"/>
      <c r="C18" s="5">
        <f>SUM(C11:C17)/7</f>
        <v>4.26468253968254</v>
      </c>
      <c r="D18" s="4" t="s">
        <v>40</v>
      </c>
      <c r="E18" s="4" t="s">
        <v>40</v>
      </c>
    </row>
    <row r="19" ht="18.75">
      <c r="A19" s="2"/>
    </row>
    <row r="20" ht="18.75">
      <c r="A20" s="2"/>
    </row>
    <row r="21" spans="1:9" ht="15.75">
      <c r="A21" s="7"/>
      <c r="B21" s="7"/>
      <c r="C21" s="7"/>
      <c r="D21" s="7"/>
      <c r="E21" s="7"/>
      <c r="F21" s="7"/>
      <c r="G21" s="7"/>
      <c r="H21" s="7"/>
      <c r="I21" s="7"/>
    </row>
  </sheetData>
  <sheetProtection/>
  <mergeCells count="5">
    <mergeCell ref="A18:B18"/>
    <mergeCell ref="D2:E2"/>
    <mergeCell ref="A5:E5"/>
    <mergeCell ref="A6:E6"/>
    <mergeCell ref="A7:E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ACER</cp:lastModifiedBy>
  <cp:lastPrinted>2018-03-30T03:19:06Z</cp:lastPrinted>
  <dcterms:created xsi:type="dcterms:W3CDTF">1996-10-08T23:32:33Z</dcterms:created>
  <dcterms:modified xsi:type="dcterms:W3CDTF">2019-03-31T14:16:41Z</dcterms:modified>
  <cp:category/>
  <cp:version/>
  <cp:contentType/>
  <cp:contentStatus/>
</cp:coreProperties>
</file>